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filterPrivacy="1" codeName="ThisWorkbook" defaultThemeVersion="124226"/>
  <xr:revisionPtr revIDLastSave="0" documentId="8_{10E93459-9E0A-C747-953A-C22C68A430AF}" xr6:coauthVersionLast="47" xr6:coauthVersionMax="47" xr10:uidLastSave="{00000000-0000-0000-0000-000000000000}"/>
  <bookViews>
    <workbookView xWindow="0" yWindow="500" windowWidth="22140" windowHeight="11940" tabRatio="811" xr2:uid="{00000000-000D-0000-FFFF-FFFF00000000}"/>
  </bookViews>
  <sheets>
    <sheet name="University Retention All" sheetId="103" r:id="rId1"/>
    <sheet name="University Retention PELL" sheetId="81" r:id="rId2"/>
    <sheet name="University Retention Stafford" sheetId="82" r:id="rId3"/>
    <sheet name="University Retention Neither" sheetId="84" r:id="rId4"/>
    <sheet name="University Retention Female" sheetId="39" r:id="rId5"/>
    <sheet name="University Retention Male" sheetId="38" r:id="rId6"/>
    <sheet name="University Retention Black" sheetId="37" r:id="rId7"/>
    <sheet name="University Retention Hispanic" sheetId="34" r:id="rId8"/>
    <sheet name="University Retention NativeAmer" sheetId="35" r:id="rId9"/>
    <sheet name="University Retention White" sheetId="36" r:id="rId10"/>
    <sheet name="University Retention PacIsland" sheetId="40" r:id="rId11"/>
    <sheet name="University Retention Intl" sheetId="42" r:id="rId12"/>
    <sheet name="University Retention Mult" sheetId="43" r:id="rId13"/>
    <sheet name="University Retention Asian" sheetId="45" r:id="rId14"/>
    <sheet name="University Retention Other" sheetId="41" r:id="rId15"/>
    <sheet name="University Retention ARCH" sheetId="85" state="hidden" r:id="rId16"/>
    <sheet name="University Retention BA" sheetId="86" state="hidden" r:id="rId17"/>
    <sheet name="University Retention BCHS" sheetId="87" state="hidden" r:id="rId18"/>
    <sheet name="University Retention BME" sheetId="88" state="hidden" r:id="rId19"/>
    <sheet name="University Retention CAE" sheetId="89" state="hidden" r:id="rId20"/>
    <sheet name="University Retention CHEE" sheetId="90" state="hidden" r:id="rId21"/>
    <sheet name="University Retention CS" sheetId="91" state="hidden" r:id="rId22"/>
    <sheet name="University Retention ECE" sheetId="92" state="hidden" r:id="rId23"/>
    <sheet name="University Retention HUM" sheetId="93" state="hidden" r:id="rId24"/>
    <sheet name="University Retention INTM" sheetId="94" state="hidden" r:id="rId25"/>
    <sheet name="University Retention ITM" sheetId="95" state="hidden" r:id="rId26"/>
    <sheet name="University Retention MATH" sheetId="96" state="hidden" r:id="rId27"/>
    <sheet name="University Retention MMAE" sheetId="97" state="hidden" r:id="rId28"/>
    <sheet name="University Retention MTM" sheetId="98" state="hidden" r:id="rId29"/>
    <sheet name="University Retention PHYS" sheetId="99" state="hidden" r:id="rId30"/>
    <sheet name="University Retention PSYC" sheetId="100" state="hidden" r:id="rId31"/>
    <sheet name="University Retention SS" sheetId="101" state="hidden" r:id="rId32"/>
    <sheet name="University Retention Undecided" sheetId="102" state="hidden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84" i="103" l="1"/>
  <c r="BP84" i="103"/>
  <c r="BB84" i="103"/>
  <c r="AN84" i="103"/>
  <c r="Z84" i="103"/>
  <c r="L84" i="103"/>
  <c r="F84" i="103"/>
  <c r="CL84" i="103" s="1"/>
  <c r="CK83" i="103"/>
  <c r="AT83" i="103"/>
  <c r="F83" i="103"/>
  <c r="CD82" i="103"/>
  <c r="BP82" i="103"/>
  <c r="BH82" i="103"/>
  <c r="AV82" i="103"/>
  <c r="AN82" i="103"/>
  <c r="AF82" i="103"/>
  <c r="T82" i="103"/>
  <c r="L82" i="103"/>
  <c r="F82" i="103"/>
  <c r="CL82" i="103" s="1"/>
  <c r="BJ81" i="103"/>
  <c r="Z81" i="103"/>
  <c r="F81" i="103"/>
  <c r="BW81" i="103" s="1"/>
  <c r="CD80" i="103"/>
  <c r="BP80" i="103"/>
  <c r="BH80" i="103"/>
  <c r="AV80" i="103"/>
  <c r="AN80" i="103"/>
  <c r="AF80" i="103"/>
  <c r="Y80" i="103"/>
  <c r="T80" i="103"/>
  <c r="M80" i="103"/>
  <c r="L80" i="103"/>
  <c r="F80" i="103"/>
  <c r="CL80" i="103" s="1"/>
  <c r="CL79" i="103"/>
  <c r="BX79" i="103"/>
  <c r="BO79" i="103"/>
  <c r="BC79" i="103"/>
  <c r="AU79" i="103"/>
  <c r="AM79" i="103"/>
  <c r="AA79" i="103"/>
  <c r="S79" i="103"/>
  <c r="K79" i="103"/>
  <c r="F79" i="103"/>
  <c r="CE78" i="103"/>
  <c r="CD78" i="103"/>
  <c r="BQ78" i="103"/>
  <c r="BP78" i="103"/>
  <c r="BI78" i="103"/>
  <c r="BH78" i="103"/>
  <c r="BA78" i="103"/>
  <c r="AV78" i="103"/>
  <c r="AO78" i="103"/>
  <c r="AN78" i="103"/>
  <c r="AG78" i="103"/>
  <c r="AF78" i="103"/>
  <c r="Y78" i="103"/>
  <c r="T78" i="103"/>
  <c r="M78" i="103"/>
  <c r="L78" i="103"/>
  <c r="F78" i="103"/>
  <c r="CL78" i="103" s="1"/>
  <c r="BW77" i="103"/>
  <c r="BB77" i="103"/>
  <c r="AH77" i="103"/>
  <c r="R77" i="103"/>
  <c r="F77" i="103"/>
  <c r="BX77" i="103" s="1"/>
  <c r="B73" i="103"/>
  <c r="BI68" i="103"/>
  <c r="AG68" i="103"/>
  <c r="F68" i="103"/>
  <c r="CK68" i="103" s="1"/>
  <c r="CL67" i="103"/>
  <c r="CD67" i="103"/>
  <c r="BX67" i="103"/>
  <c r="BP67" i="103"/>
  <c r="BO67" i="103"/>
  <c r="BH67" i="103"/>
  <c r="BC67" i="103"/>
  <c r="AV67" i="103"/>
  <c r="AU67" i="103"/>
  <c r="AN67" i="103"/>
  <c r="AM67" i="103"/>
  <c r="AF67" i="103"/>
  <c r="AA67" i="103"/>
  <c r="T67" i="103"/>
  <c r="S67" i="103"/>
  <c r="L67" i="103"/>
  <c r="K67" i="103"/>
  <c r="F67" i="103"/>
  <c r="CK67" i="103" s="1"/>
  <c r="CE66" i="103"/>
  <c r="BI66" i="103"/>
  <c r="AH66" i="103"/>
  <c r="AF66" i="103"/>
  <c r="L66" i="103"/>
  <c r="F66" i="103"/>
  <c r="BW65" i="103"/>
  <c r="BP65" i="103"/>
  <c r="BB65" i="103"/>
  <c r="AV65" i="103"/>
  <c r="AH65" i="103"/>
  <c r="AF65" i="103"/>
  <c r="R65" i="103"/>
  <c r="L65" i="103"/>
  <c r="F65" i="103"/>
  <c r="CD65" i="103" s="1"/>
  <c r="CD64" i="103"/>
  <c r="BW64" i="103"/>
  <c r="BP64" i="103"/>
  <c r="BH64" i="103"/>
  <c r="BB64" i="103"/>
  <c r="AV64" i="103"/>
  <c r="AN64" i="103"/>
  <c r="AH64" i="103"/>
  <c r="AF64" i="103"/>
  <c r="T64" i="103"/>
  <c r="R64" i="103"/>
  <c r="L64" i="103"/>
  <c r="F64" i="103"/>
  <c r="BJ63" i="103"/>
  <c r="BH63" i="103"/>
  <c r="Z63" i="103"/>
  <c r="T63" i="103"/>
  <c r="F63" i="103"/>
  <c r="CD63" i="103" s="1"/>
  <c r="BP62" i="103"/>
  <c r="BJ62" i="103"/>
  <c r="AV62" i="103"/>
  <c r="AF62" i="103"/>
  <c r="Z62" i="103"/>
  <c r="L62" i="103"/>
  <c r="F62" i="103"/>
  <c r="BW61" i="103"/>
  <c r="BB61" i="103"/>
  <c r="AV61" i="103"/>
  <c r="Z61" i="103"/>
  <c r="F61" i="103"/>
  <c r="B57" i="103"/>
  <c r="CL52" i="103"/>
  <c r="CE52" i="103"/>
  <c r="CD52" i="103"/>
  <c r="BX52" i="103"/>
  <c r="BQ52" i="103"/>
  <c r="BP52" i="103"/>
  <c r="BJ52" i="103"/>
  <c r="BC52" i="103"/>
  <c r="BB52" i="103"/>
  <c r="AV52" i="103"/>
  <c r="AO52" i="103"/>
  <c r="AN52" i="103"/>
  <c r="AH52" i="103"/>
  <c r="AA52" i="103"/>
  <c r="Z52" i="103"/>
  <c r="T52" i="103"/>
  <c r="M52" i="103"/>
  <c r="L52" i="103"/>
  <c r="K52" i="103"/>
  <c r="F52" i="103"/>
  <c r="CK52" i="103" s="1"/>
  <c r="F51" i="103"/>
  <c r="CK51" i="103" s="1"/>
  <c r="BX50" i="103"/>
  <c r="BQ50" i="103"/>
  <c r="BH50" i="103"/>
  <c r="BA50" i="103"/>
  <c r="AN50" i="103"/>
  <c r="AM50" i="103"/>
  <c r="Z50" i="103"/>
  <c r="Y50" i="103"/>
  <c r="M50" i="103"/>
  <c r="K50" i="103"/>
  <c r="F50" i="103"/>
  <c r="CD50" i="103" s="1"/>
  <c r="CL49" i="103"/>
  <c r="CE49" i="103"/>
  <c r="CD49" i="103"/>
  <c r="BX49" i="103"/>
  <c r="BQ49" i="103"/>
  <c r="BP49" i="103"/>
  <c r="BO49" i="103"/>
  <c r="BI49" i="103"/>
  <c r="BH49" i="103"/>
  <c r="BC49" i="103"/>
  <c r="BA49" i="103"/>
  <c r="AV49" i="103"/>
  <c r="AU49" i="103"/>
  <c r="AO49" i="103"/>
  <c r="AN49" i="103"/>
  <c r="AM49" i="103"/>
  <c r="AG49" i="103"/>
  <c r="AF49" i="103"/>
  <c r="AA49" i="103"/>
  <c r="Y49" i="103"/>
  <c r="T49" i="103"/>
  <c r="S49" i="103"/>
  <c r="M49" i="103"/>
  <c r="L49" i="103"/>
  <c r="K49" i="103"/>
  <c r="F49" i="103"/>
  <c r="CK49" i="103" s="1"/>
  <c r="CL48" i="103"/>
  <c r="BX48" i="103"/>
  <c r="BW48" i="103"/>
  <c r="BJ48" i="103"/>
  <c r="BI48" i="103"/>
  <c r="BA48" i="103"/>
  <c r="AU48" i="103"/>
  <c r="AM48" i="103"/>
  <c r="AH48" i="103"/>
  <c r="Z48" i="103"/>
  <c r="Y48" i="103"/>
  <c r="M48" i="103"/>
  <c r="K48" i="103"/>
  <c r="F48" i="103"/>
  <c r="CE48" i="103" s="1"/>
  <c r="CL47" i="103"/>
  <c r="CE47" i="103"/>
  <c r="CD47" i="103"/>
  <c r="BX47" i="103"/>
  <c r="BQ47" i="103"/>
  <c r="BP47" i="103"/>
  <c r="BO47" i="103"/>
  <c r="BI47" i="103"/>
  <c r="BH47" i="103"/>
  <c r="BC47" i="103"/>
  <c r="BA47" i="103"/>
  <c r="AV47" i="103"/>
  <c r="AU47" i="103"/>
  <c r="AO47" i="103"/>
  <c r="AN47" i="103"/>
  <c r="AM47" i="103"/>
  <c r="AG47" i="103"/>
  <c r="AF47" i="103"/>
  <c r="AA47" i="103"/>
  <c r="Y47" i="103"/>
  <c r="T47" i="103"/>
  <c r="S47" i="103"/>
  <c r="M47" i="103"/>
  <c r="L47" i="103"/>
  <c r="K47" i="103"/>
  <c r="F47" i="103"/>
  <c r="CK47" i="103" s="1"/>
  <c r="CL46" i="103"/>
  <c r="BX46" i="103"/>
  <c r="BW46" i="103"/>
  <c r="BJ46" i="103"/>
  <c r="BI46" i="103"/>
  <c r="BA46" i="103"/>
  <c r="AU46" i="103"/>
  <c r="AM46" i="103"/>
  <c r="AH46" i="103"/>
  <c r="Z46" i="103"/>
  <c r="Y46" i="103"/>
  <c r="M46" i="103"/>
  <c r="K46" i="103"/>
  <c r="F46" i="103"/>
  <c r="CE46" i="103" s="1"/>
  <c r="CL45" i="103"/>
  <c r="CE45" i="103"/>
  <c r="CD45" i="103"/>
  <c r="BX45" i="103"/>
  <c r="BQ45" i="103"/>
  <c r="BP45" i="103"/>
  <c r="BO45" i="103"/>
  <c r="BI45" i="103"/>
  <c r="BH45" i="103"/>
  <c r="BC45" i="103"/>
  <c r="BA45" i="103"/>
  <c r="AV45" i="103"/>
  <c r="AU45" i="103"/>
  <c r="AO45" i="103"/>
  <c r="AN45" i="103"/>
  <c r="AM45" i="103"/>
  <c r="AG45" i="103"/>
  <c r="AF45" i="103"/>
  <c r="AA45" i="103"/>
  <c r="Y45" i="103"/>
  <c r="T45" i="103"/>
  <c r="S45" i="103"/>
  <c r="M45" i="103"/>
  <c r="L45" i="103"/>
  <c r="K45" i="103"/>
  <c r="F45" i="103"/>
  <c r="CK45" i="103" s="1"/>
  <c r="B41" i="103"/>
  <c r="BX36" i="103"/>
  <c r="BI36" i="103"/>
  <c r="F36" i="103"/>
  <c r="BJ36" i="103" s="1"/>
  <c r="CK35" i="103"/>
  <c r="CE35" i="103"/>
  <c r="CD35" i="103"/>
  <c r="BW35" i="103"/>
  <c r="BQ35" i="103"/>
  <c r="BP35" i="103"/>
  <c r="BI35" i="103"/>
  <c r="T35" i="103"/>
  <c r="S35" i="103"/>
  <c r="M35" i="103"/>
  <c r="L35" i="103"/>
  <c r="K35" i="103"/>
  <c r="F35" i="103"/>
  <c r="CL35" i="103" s="1"/>
  <c r="BX34" i="103"/>
  <c r="BJ34" i="103"/>
  <c r="Y34" i="103"/>
  <c r="M34" i="103"/>
  <c r="F34" i="103"/>
  <c r="CD34" i="103" s="1"/>
  <c r="CL33" i="103"/>
  <c r="CD33" i="103"/>
  <c r="BX33" i="103"/>
  <c r="BP33" i="103"/>
  <c r="BJ33" i="103"/>
  <c r="AG33" i="103"/>
  <c r="AF33" i="103"/>
  <c r="Y33" i="103"/>
  <c r="T33" i="103"/>
  <c r="M33" i="103"/>
  <c r="L33" i="103"/>
  <c r="F33" i="103"/>
  <c r="CK33" i="103" s="1"/>
  <c r="CL32" i="103"/>
  <c r="CK32" i="103"/>
  <c r="CE32" i="103"/>
  <c r="CD32" i="103"/>
  <c r="BX32" i="103"/>
  <c r="BW32" i="103"/>
  <c r="BQ32" i="103"/>
  <c r="BP32" i="103"/>
  <c r="BJ32" i="103"/>
  <c r="BI32" i="103"/>
  <c r="AO32" i="103"/>
  <c r="AN32" i="103"/>
  <c r="AM32" i="103"/>
  <c r="AH32" i="103"/>
  <c r="AG32" i="103"/>
  <c r="AF32" i="103"/>
  <c r="AA32" i="103"/>
  <c r="Z32" i="103"/>
  <c r="Y32" i="103"/>
  <c r="T32" i="103"/>
  <c r="S32" i="103"/>
  <c r="R32" i="103"/>
  <c r="M32" i="103"/>
  <c r="L32" i="103"/>
  <c r="K32" i="103"/>
  <c r="CL31" i="103"/>
  <c r="CK31" i="103"/>
  <c r="CE31" i="103"/>
  <c r="CD31" i="103"/>
  <c r="BX31" i="103"/>
  <c r="BW31" i="103"/>
  <c r="BQ31" i="103"/>
  <c r="BP31" i="103"/>
  <c r="BJ31" i="103"/>
  <c r="BI31" i="103"/>
  <c r="AO31" i="103"/>
  <c r="AN31" i="103"/>
  <c r="AM31" i="103"/>
  <c r="AH31" i="103"/>
  <c r="AG31" i="103"/>
  <c r="AF31" i="103"/>
  <c r="AA31" i="103"/>
  <c r="Z31" i="103"/>
  <c r="Y31" i="103"/>
  <c r="T31" i="103"/>
  <c r="S31" i="103"/>
  <c r="R31" i="103"/>
  <c r="M31" i="103"/>
  <c r="L31" i="103"/>
  <c r="K31" i="103"/>
  <c r="CL30" i="103"/>
  <c r="CK30" i="103"/>
  <c r="CE30" i="103"/>
  <c r="CD30" i="103"/>
  <c r="BX30" i="103"/>
  <c r="BW30" i="103"/>
  <c r="BQ30" i="103"/>
  <c r="BP30" i="103"/>
  <c r="BJ30" i="103"/>
  <c r="BI30" i="103"/>
  <c r="AV30" i="103"/>
  <c r="AU30" i="103"/>
  <c r="AT30" i="103"/>
  <c r="AO30" i="103"/>
  <c r="AN30" i="103"/>
  <c r="AM30" i="103"/>
  <c r="AH30" i="103"/>
  <c r="AG30" i="103"/>
  <c r="AF30" i="103"/>
  <c r="AA30" i="103"/>
  <c r="Z30" i="103"/>
  <c r="Y30" i="103"/>
  <c r="T30" i="103"/>
  <c r="S30" i="103"/>
  <c r="R30" i="103"/>
  <c r="M30" i="103"/>
  <c r="L30" i="103"/>
  <c r="CL29" i="103"/>
  <c r="CK29" i="103"/>
  <c r="CE29" i="103"/>
  <c r="CD29" i="103"/>
  <c r="BX29" i="103"/>
  <c r="BW29" i="103"/>
  <c r="BQ29" i="103"/>
  <c r="BP29" i="103"/>
  <c r="BJ29" i="103"/>
  <c r="BI29" i="103"/>
  <c r="BC29" i="103"/>
  <c r="BB29" i="103"/>
  <c r="BA29" i="103"/>
  <c r="AV29" i="103"/>
  <c r="AU29" i="103"/>
  <c r="AT29" i="103"/>
  <c r="AO29" i="103"/>
  <c r="AN29" i="103"/>
  <c r="AM29" i="103"/>
  <c r="AH29" i="103"/>
  <c r="AG29" i="103"/>
  <c r="AF29" i="103"/>
  <c r="AA29" i="103"/>
  <c r="Z29" i="103"/>
  <c r="Y29" i="103"/>
  <c r="T29" i="103"/>
  <c r="S29" i="103"/>
  <c r="M29" i="103"/>
  <c r="L29" i="103"/>
  <c r="CL28" i="103"/>
  <c r="CK28" i="103"/>
  <c r="CE28" i="103"/>
  <c r="CD28" i="103"/>
  <c r="BX28" i="103"/>
  <c r="BW28" i="103"/>
  <c r="BQ28" i="103"/>
  <c r="BP28" i="103"/>
  <c r="BJ28" i="103"/>
  <c r="BI28" i="103"/>
  <c r="BC28" i="103"/>
  <c r="BB28" i="103"/>
  <c r="BA28" i="103"/>
  <c r="AV28" i="103"/>
  <c r="AU28" i="103"/>
  <c r="AT28" i="103"/>
  <c r="AO28" i="103"/>
  <c r="AN28" i="103"/>
  <c r="AM28" i="103"/>
  <c r="AH28" i="103"/>
  <c r="AG28" i="103"/>
  <c r="AF28" i="103"/>
  <c r="AA28" i="103"/>
  <c r="Z28" i="103"/>
  <c r="T28" i="103"/>
  <c r="S28" i="103"/>
  <c r="M28" i="103"/>
  <c r="L28" i="103"/>
  <c r="C28" i="103"/>
  <c r="CL27" i="103"/>
  <c r="CK27" i="103"/>
  <c r="CE27" i="103"/>
  <c r="CD27" i="103"/>
  <c r="BX27" i="103"/>
  <c r="BW27" i="103"/>
  <c r="BQ27" i="103"/>
  <c r="BP27" i="103"/>
  <c r="BJ27" i="103"/>
  <c r="BI27" i="103"/>
  <c r="BC27" i="103"/>
  <c r="BB27" i="103"/>
  <c r="BA27" i="103"/>
  <c r="AV27" i="103"/>
  <c r="AU27" i="103"/>
  <c r="AT27" i="103"/>
  <c r="AO27" i="103"/>
  <c r="AN27" i="103"/>
  <c r="AM27" i="103"/>
  <c r="AH27" i="103"/>
  <c r="AG27" i="103"/>
  <c r="AA27" i="103"/>
  <c r="Z27" i="103"/>
  <c r="T27" i="103"/>
  <c r="S27" i="103"/>
  <c r="M27" i="103"/>
  <c r="L27" i="103"/>
  <c r="C27" i="103"/>
  <c r="CL26" i="103"/>
  <c r="CK26" i="103"/>
  <c r="CE26" i="103"/>
  <c r="CD26" i="103"/>
  <c r="BX26" i="103"/>
  <c r="BW26" i="103"/>
  <c r="BQ26" i="103"/>
  <c r="BP26" i="103"/>
  <c r="BJ26" i="103"/>
  <c r="BI26" i="103"/>
  <c r="BH26" i="103"/>
  <c r="BC26" i="103"/>
  <c r="BB26" i="103"/>
  <c r="BA26" i="103"/>
  <c r="AV26" i="103"/>
  <c r="AU26" i="103"/>
  <c r="AT26" i="103"/>
  <c r="AO26" i="103"/>
  <c r="AN26" i="103"/>
  <c r="AH26" i="103"/>
  <c r="AG26" i="103"/>
  <c r="AA26" i="103"/>
  <c r="Z26" i="103"/>
  <c r="T26" i="103"/>
  <c r="S26" i="103"/>
  <c r="M26" i="103"/>
  <c r="L26" i="103"/>
  <c r="CL25" i="103"/>
  <c r="CK25" i="103"/>
  <c r="CE25" i="103"/>
  <c r="CD25" i="103"/>
  <c r="BX25" i="103"/>
  <c r="BW25" i="103"/>
  <c r="BQ25" i="103"/>
  <c r="BP25" i="103"/>
  <c r="BJ25" i="103"/>
  <c r="BI25" i="103"/>
  <c r="BH25" i="103"/>
  <c r="BC25" i="103"/>
  <c r="BB25" i="103"/>
  <c r="BA25" i="103"/>
  <c r="AV25" i="103"/>
  <c r="AU25" i="103"/>
  <c r="AO25" i="103"/>
  <c r="AN25" i="103"/>
  <c r="AH25" i="103"/>
  <c r="AG25" i="103"/>
  <c r="AA25" i="103"/>
  <c r="Z25" i="103"/>
  <c r="T25" i="103"/>
  <c r="S25" i="103"/>
  <c r="M25" i="103"/>
  <c r="L25" i="103"/>
  <c r="CL24" i="103"/>
  <c r="CK24" i="103"/>
  <c r="CE24" i="103"/>
  <c r="CD24" i="103"/>
  <c r="BX24" i="103"/>
  <c r="BW24" i="103"/>
  <c r="BQ24" i="103"/>
  <c r="BP24" i="103"/>
  <c r="BO24" i="103"/>
  <c r="BJ24" i="103"/>
  <c r="BI24" i="103"/>
  <c r="BH24" i="103"/>
  <c r="BC24" i="103"/>
  <c r="BB24" i="103"/>
  <c r="AV24" i="103"/>
  <c r="AU24" i="103"/>
  <c r="AO24" i="103"/>
  <c r="AN24" i="103"/>
  <c r="AH24" i="103"/>
  <c r="AG24" i="103"/>
  <c r="AA24" i="103"/>
  <c r="Z24" i="103"/>
  <c r="T24" i="103"/>
  <c r="S24" i="103"/>
  <c r="M24" i="103"/>
  <c r="L24" i="103"/>
  <c r="C24" i="103"/>
  <c r="CL23" i="103"/>
  <c r="CK23" i="103"/>
  <c r="CJ23" i="103"/>
  <c r="CE23" i="103"/>
  <c r="CD23" i="103"/>
  <c r="BX23" i="103"/>
  <c r="BW23" i="103"/>
  <c r="BV23" i="103"/>
  <c r="BQ23" i="103"/>
  <c r="BP23" i="103"/>
  <c r="BO23" i="103"/>
  <c r="BJ23" i="103"/>
  <c r="BI23" i="103"/>
  <c r="BC23" i="103"/>
  <c r="BB23" i="103"/>
  <c r="AV23" i="103"/>
  <c r="AU23" i="103"/>
  <c r="AO23" i="103"/>
  <c r="AN23" i="103"/>
  <c r="AH23" i="103"/>
  <c r="AG23" i="103"/>
  <c r="AA23" i="103"/>
  <c r="Z23" i="103"/>
  <c r="T23" i="103"/>
  <c r="S23" i="103"/>
  <c r="M23" i="103"/>
  <c r="L23" i="103"/>
  <c r="C23" i="103"/>
  <c r="B20" i="103"/>
  <c r="F17" i="103"/>
  <c r="CE17" i="103" s="1"/>
  <c r="CD16" i="103"/>
  <c r="BP16" i="103"/>
  <c r="BB16" i="103"/>
  <c r="AN16" i="103"/>
  <c r="Z16" i="103"/>
  <c r="M16" i="103"/>
  <c r="F16" i="103"/>
  <c r="CL16" i="103" s="1"/>
  <c r="CL15" i="103"/>
  <c r="BX15" i="103"/>
  <c r="BJ15" i="103"/>
  <c r="AV15" i="103"/>
  <c r="AH15" i="103"/>
  <c r="Y15" i="103"/>
  <c r="M15" i="103"/>
  <c r="F15" i="103"/>
  <c r="CK15" i="103" s="1"/>
  <c r="F14" i="103"/>
  <c r="CK14" i="103" s="1"/>
  <c r="CL13" i="103"/>
  <c r="CK13" i="103"/>
  <c r="CE13" i="103"/>
  <c r="CD13" i="103"/>
  <c r="BX13" i="103"/>
  <c r="BW13" i="103"/>
  <c r="BQ13" i="103"/>
  <c r="BP13" i="103"/>
  <c r="BJ13" i="103"/>
  <c r="BI13" i="103"/>
  <c r="BC13" i="103"/>
  <c r="BB13" i="103"/>
  <c r="AV13" i="103"/>
  <c r="AU13" i="103"/>
  <c r="AO13" i="103"/>
  <c r="AN13" i="103"/>
  <c r="AM13" i="103"/>
  <c r="AH13" i="103"/>
  <c r="AG13" i="103"/>
  <c r="AF13" i="103"/>
  <c r="AA13" i="103"/>
  <c r="Z13" i="103"/>
  <c r="Y13" i="103"/>
  <c r="T13" i="103"/>
  <c r="S13" i="103"/>
  <c r="R13" i="103"/>
  <c r="M13" i="103"/>
  <c r="L13" i="103"/>
  <c r="K13" i="103"/>
  <c r="CL12" i="103"/>
  <c r="CK12" i="103"/>
  <c r="CE12" i="103"/>
  <c r="CD12" i="103"/>
  <c r="BX12" i="103"/>
  <c r="BW12" i="103"/>
  <c r="BQ12" i="103"/>
  <c r="BP12" i="103"/>
  <c r="BJ12" i="103"/>
  <c r="BI12" i="103"/>
  <c r="BC12" i="103"/>
  <c r="BB12" i="103"/>
  <c r="AV12" i="103"/>
  <c r="AU12" i="103"/>
  <c r="AT12" i="103"/>
  <c r="AO12" i="103"/>
  <c r="AN12" i="103"/>
  <c r="AM12" i="103"/>
  <c r="AH12" i="103"/>
  <c r="AG12" i="103"/>
  <c r="AF12" i="103"/>
  <c r="AA12" i="103"/>
  <c r="Z12" i="103"/>
  <c r="Y12" i="103"/>
  <c r="T12" i="103"/>
  <c r="S12" i="103"/>
  <c r="R12" i="103"/>
  <c r="M12" i="103"/>
  <c r="L12" i="103"/>
  <c r="K12" i="103"/>
  <c r="CL11" i="103"/>
  <c r="CK11" i="103"/>
  <c r="CE11" i="103"/>
  <c r="CD11" i="103"/>
  <c r="BX11" i="103"/>
  <c r="BW11" i="103"/>
  <c r="BQ11" i="103"/>
  <c r="BP11" i="103"/>
  <c r="BJ11" i="103"/>
  <c r="BI11" i="103"/>
  <c r="BC11" i="103"/>
  <c r="BB11" i="103"/>
  <c r="BA11" i="103"/>
  <c r="AV11" i="103"/>
  <c r="AU11" i="103"/>
  <c r="AT11" i="103"/>
  <c r="AO11" i="103"/>
  <c r="AN11" i="103"/>
  <c r="AM11" i="103"/>
  <c r="AH11" i="103"/>
  <c r="AG11" i="103"/>
  <c r="AF11" i="103"/>
  <c r="AA11" i="103"/>
  <c r="Z11" i="103"/>
  <c r="Y11" i="103"/>
  <c r="T11" i="103"/>
  <c r="S11" i="103"/>
  <c r="R11" i="103"/>
  <c r="M11" i="103"/>
  <c r="L11" i="103"/>
  <c r="CL10" i="103"/>
  <c r="CK10" i="103"/>
  <c r="CE10" i="103"/>
  <c r="CD10" i="103"/>
  <c r="BX10" i="103"/>
  <c r="BW10" i="103"/>
  <c r="BQ10" i="103"/>
  <c r="BP10" i="103"/>
  <c r="BJ10" i="103"/>
  <c r="BI10" i="103"/>
  <c r="BH10" i="103"/>
  <c r="BC10" i="103"/>
  <c r="BB10" i="103"/>
  <c r="BA10" i="103"/>
  <c r="AV10" i="103"/>
  <c r="AU10" i="103"/>
  <c r="AT10" i="103"/>
  <c r="AO10" i="103"/>
  <c r="AN10" i="103"/>
  <c r="AM10" i="103"/>
  <c r="AH10" i="103"/>
  <c r="AG10" i="103"/>
  <c r="AF10" i="103"/>
  <c r="AA10" i="103"/>
  <c r="Z10" i="103"/>
  <c r="Y10" i="103"/>
  <c r="T10" i="103"/>
  <c r="S10" i="103"/>
  <c r="M10" i="103"/>
  <c r="L10" i="103"/>
  <c r="CL9" i="103"/>
  <c r="CK9" i="103"/>
  <c r="CE9" i="103"/>
  <c r="CD9" i="103"/>
  <c r="BX9" i="103"/>
  <c r="BW9" i="103"/>
  <c r="BQ9" i="103"/>
  <c r="BP9" i="103"/>
  <c r="BJ9" i="103"/>
  <c r="BI9" i="103"/>
  <c r="BH9" i="103"/>
  <c r="BC9" i="103"/>
  <c r="BB9" i="103"/>
  <c r="BA9" i="103"/>
  <c r="AV9" i="103"/>
  <c r="AU9" i="103"/>
  <c r="AT9" i="103"/>
  <c r="AO9" i="103"/>
  <c r="AN9" i="103"/>
  <c r="AM9" i="103"/>
  <c r="AH9" i="103"/>
  <c r="AG9" i="103"/>
  <c r="AF9" i="103"/>
  <c r="AA9" i="103"/>
  <c r="Z9" i="103"/>
  <c r="T9" i="103"/>
  <c r="S9" i="103"/>
  <c r="M9" i="103"/>
  <c r="L9" i="103"/>
  <c r="CL8" i="103"/>
  <c r="CK8" i="103"/>
  <c r="CE8" i="103"/>
  <c r="CD8" i="103"/>
  <c r="BX8" i="103"/>
  <c r="BW8" i="103"/>
  <c r="BQ8" i="103"/>
  <c r="BP8" i="103"/>
  <c r="BJ8" i="103"/>
  <c r="BI8" i="103"/>
  <c r="BH8" i="103"/>
  <c r="BC8" i="103"/>
  <c r="BB8" i="103"/>
  <c r="BA8" i="103"/>
  <c r="AV8" i="103"/>
  <c r="AU8" i="103"/>
  <c r="AT8" i="103"/>
  <c r="AO8" i="103"/>
  <c r="AN8" i="103"/>
  <c r="AM8" i="103"/>
  <c r="AH8" i="103"/>
  <c r="AG8" i="103"/>
  <c r="AA8" i="103"/>
  <c r="Z8" i="103"/>
  <c r="T8" i="103"/>
  <c r="S8" i="103"/>
  <c r="M8" i="103"/>
  <c r="L8" i="103"/>
  <c r="C8" i="103"/>
  <c r="CL7" i="103"/>
  <c r="CK7" i="103"/>
  <c r="CE7" i="103"/>
  <c r="CD7" i="103"/>
  <c r="BX7" i="103"/>
  <c r="BW7" i="103"/>
  <c r="BQ7" i="103"/>
  <c r="BP7" i="103"/>
  <c r="BJ7" i="103"/>
  <c r="BI7" i="103"/>
  <c r="BH7" i="103"/>
  <c r="BC7" i="103"/>
  <c r="BB7" i="103"/>
  <c r="BA7" i="103"/>
  <c r="AV7" i="103"/>
  <c r="AU7" i="103"/>
  <c r="AT7" i="103"/>
  <c r="AO7" i="103"/>
  <c r="AN7" i="103"/>
  <c r="AH7" i="103"/>
  <c r="AG7" i="103"/>
  <c r="AA7" i="103"/>
  <c r="Z7" i="103"/>
  <c r="T7" i="103"/>
  <c r="S7" i="103"/>
  <c r="M7" i="103"/>
  <c r="L7" i="103"/>
  <c r="CL6" i="103"/>
  <c r="CK6" i="103"/>
  <c r="CE6" i="103"/>
  <c r="CD6" i="103"/>
  <c r="BX6" i="103"/>
  <c r="BW6" i="103"/>
  <c r="BQ6" i="103"/>
  <c r="BP6" i="103"/>
  <c r="BJ6" i="103"/>
  <c r="BI6" i="103"/>
  <c r="BH6" i="103"/>
  <c r="BC6" i="103"/>
  <c r="BB6" i="103"/>
  <c r="BA6" i="103"/>
  <c r="AV6" i="103"/>
  <c r="AU6" i="103"/>
  <c r="AO6" i="103"/>
  <c r="AN6" i="103"/>
  <c r="AH6" i="103"/>
  <c r="AG6" i="103"/>
  <c r="AA6" i="103"/>
  <c r="Z6" i="103"/>
  <c r="T6" i="103"/>
  <c r="S6" i="103"/>
  <c r="M6" i="103"/>
  <c r="L6" i="103"/>
  <c r="C6" i="103"/>
  <c r="CL5" i="103"/>
  <c r="CK5" i="103"/>
  <c r="CE5" i="103"/>
  <c r="CD5" i="103"/>
  <c r="BX5" i="103"/>
  <c r="BW5" i="103"/>
  <c r="BQ5" i="103"/>
  <c r="BP5" i="103"/>
  <c r="BO5" i="103"/>
  <c r="BJ5" i="103"/>
  <c r="BI5" i="103"/>
  <c r="BH5" i="103"/>
  <c r="BC5" i="103"/>
  <c r="BB5" i="103"/>
  <c r="AV5" i="103"/>
  <c r="AU5" i="103"/>
  <c r="AO5" i="103"/>
  <c r="AN5" i="103"/>
  <c r="AH5" i="103"/>
  <c r="AG5" i="103"/>
  <c r="AA5" i="103"/>
  <c r="Z5" i="103"/>
  <c r="T5" i="103"/>
  <c r="S5" i="103"/>
  <c r="M5" i="103"/>
  <c r="L5" i="103"/>
  <c r="B2" i="103"/>
  <c r="AA14" i="103" l="1"/>
  <c r="BP14" i="103"/>
  <c r="R15" i="103"/>
  <c r="BP15" i="103"/>
  <c r="CD15" i="103"/>
  <c r="AA16" i="103"/>
  <c r="BQ16" i="103"/>
  <c r="T17" i="103"/>
  <c r="BX17" i="103"/>
  <c r="R34" i="103"/>
  <c r="Z34" i="103"/>
  <c r="BP34" i="103"/>
  <c r="K51" i="103"/>
  <c r="AA51" i="103"/>
  <c r="AT51" i="103"/>
  <c r="BI51" i="103"/>
  <c r="CE51" i="103"/>
  <c r="CL61" i="103"/>
  <c r="BX61" i="103"/>
  <c r="BO61" i="103"/>
  <c r="BC61" i="103"/>
  <c r="AU61" i="103"/>
  <c r="AM61" i="103"/>
  <c r="AA61" i="103"/>
  <c r="S61" i="103"/>
  <c r="K61" i="103"/>
  <c r="CE61" i="103"/>
  <c r="BQ61" i="103"/>
  <c r="BI61" i="103"/>
  <c r="BA61" i="103"/>
  <c r="AO61" i="103"/>
  <c r="AG61" i="103"/>
  <c r="Y61" i="103"/>
  <c r="M61" i="103"/>
  <c r="CD61" i="103"/>
  <c r="BH61" i="103"/>
  <c r="AN61" i="103"/>
  <c r="T61" i="103"/>
  <c r="AF61" i="103"/>
  <c r="CK61" i="103"/>
  <c r="Z14" i="103"/>
  <c r="AV14" i="103"/>
  <c r="BX14" i="103"/>
  <c r="S17" i="103"/>
  <c r="BI17" i="103"/>
  <c r="Y51" i="103"/>
  <c r="BC51" i="103"/>
  <c r="K14" i="103"/>
  <c r="AN14" i="103"/>
  <c r="BB14" i="103"/>
  <c r="CD14" i="103"/>
  <c r="Z15" i="103"/>
  <c r="BB15" i="103"/>
  <c r="R16" i="103"/>
  <c r="BC16" i="103"/>
  <c r="K17" i="103"/>
  <c r="AV17" i="103"/>
  <c r="CL17" i="103"/>
  <c r="CE36" i="103"/>
  <c r="BQ36" i="103"/>
  <c r="M36" i="103"/>
  <c r="CD36" i="103"/>
  <c r="L14" i="103"/>
  <c r="T14" i="103"/>
  <c r="AF14" i="103"/>
  <c r="AO14" i="103"/>
  <c r="BC14" i="103"/>
  <c r="BQ14" i="103"/>
  <c r="CE14" i="103"/>
  <c r="K15" i="103"/>
  <c r="S15" i="103"/>
  <c r="AA15" i="103"/>
  <c r="AO15" i="103"/>
  <c r="BC15" i="103"/>
  <c r="BQ15" i="103"/>
  <c r="CE15" i="103"/>
  <c r="K16" i="103"/>
  <c r="S16" i="103"/>
  <c r="AG16" i="103"/>
  <c r="AU16" i="103"/>
  <c r="BI16" i="103"/>
  <c r="BW16" i="103"/>
  <c r="CK16" i="103"/>
  <c r="L17" i="103"/>
  <c r="Z17" i="103"/>
  <c r="AN17" i="103"/>
  <c r="BB17" i="103"/>
  <c r="BP17" i="103"/>
  <c r="CD17" i="103"/>
  <c r="R33" i="103"/>
  <c r="Z33" i="103"/>
  <c r="AH33" i="103"/>
  <c r="BQ33" i="103"/>
  <c r="CE33" i="103"/>
  <c r="K34" i="103"/>
  <c r="S34" i="103"/>
  <c r="AA34" i="103"/>
  <c r="BQ34" i="103"/>
  <c r="CK34" i="103"/>
  <c r="K36" i="103"/>
  <c r="BP36" i="103"/>
  <c r="CK36" i="103"/>
  <c r="R46" i="103"/>
  <c r="AA46" i="103"/>
  <c r="AO46" i="103"/>
  <c r="BB46" i="103"/>
  <c r="BO46" i="103"/>
  <c r="R48" i="103"/>
  <c r="AA48" i="103"/>
  <c r="AO48" i="103"/>
  <c r="BB48" i="103"/>
  <c r="BO48" i="103"/>
  <c r="R50" i="103"/>
  <c r="AA50" i="103"/>
  <c r="AU50" i="103"/>
  <c r="BI50" i="103"/>
  <c r="R51" i="103"/>
  <c r="AG51" i="103"/>
  <c r="AU51" i="103"/>
  <c r="BO51" i="103"/>
  <c r="L61" i="103"/>
  <c r="AH61" i="103"/>
  <c r="BJ61" i="103"/>
  <c r="CE62" i="103"/>
  <c r="BQ62" i="103"/>
  <c r="BI62" i="103"/>
  <c r="BA62" i="103"/>
  <c r="AO62" i="103"/>
  <c r="AG62" i="103"/>
  <c r="Y62" i="103"/>
  <c r="M62" i="103"/>
  <c r="CL62" i="103"/>
  <c r="BX62" i="103"/>
  <c r="BO62" i="103"/>
  <c r="BC62" i="103"/>
  <c r="AU62" i="103"/>
  <c r="AM62" i="103"/>
  <c r="AA62" i="103"/>
  <c r="S62" i="103"/>
  <c r="K62" i="103"/>
  <c r="CD62" i="103"/>
  <c r="BH62" i="103"/>
  <c r="AN62" i="103"/>
  <c r="T62" i="103"/>
  <c r="BW62" i="103"/>
  <c r="BB62" i="103"/>
  <c r="AH62" i="103"/>
  <c r="R62" i="103"/>
  <c r="AT62" i="103"/>
  <c r="CK62" i="103"/>
  <c r="AN63" i="103"/>
  <c r="CL66" i="103"/>
  <c r="BX66" i="103"/>
  <c r="BO66" i="103"/>
  <c r="BC66" i="103"/>
  <c r="AU66" i="103"/>
  <c r="AM66" i="103"/>
  <c r="AA66" i="103"/>
  <c r="S66" i="103"/>
  <c r="CD66" i="103"/>
  <c r="BJ66" i="103"/>
  <c r="BA66" i="103"/>
  <c r="AN66" i="103"/>
  <c r="Z66" i="103"/>
  <c r="M66" i="103"/>
  <c r="CK66" i="103"/>
  <c r="BQ66" i="103"/>
  <c r="BH66" i="103"/>
  <c r="AT66" i="103"/>
  <c r="AG66" i="103"/>
  <c r="T66" i="103"/>
  <c r="K66" i="103"/>
  <c r="BW66" i="103"/>
  <c r="AV66" i="103"/>
  <c r="Y66" i="103"/>
  <c r="BP66" i="103"/>
  <c r="AO66" i="103"/>
  <c r="R66" i="103"/>
  <c r="BB66" i="103"/>
  <c r="R14" i="103"/>
  <c r="AH14" i="103"/>
  <c r="BJ14" i="103"/>
  <c r="CL14" i="103"/>
  <c r="AG17" i="103"/>
  <c r="AU17" i="103"/>
  <c r="BW17" i="103"/>
  <c r="CK17" i="103"/>
  <c r="CD51" i="103"/>
  <c r="BP51" i="103"/>
  <c r="BH51" i="103"/>
  <c r="AV51" i="103"/>
  <c r="AN51" i="103"/>
  <c r="AF51" i="103"/>
  <c r="T51" i="103"/>
  <c r="L51" i="103"/>
  <c r="BX51" i="103"/>
  <c r="BJ51" i="103"/>
  <c r="BA51" i="103"/>
  <c r="AM51" i="103"/>
  <c r="Z51" i="103"/>
  <c r="M51" i="103"/>
  <c r="AO51" i="103"/>
  <c r="BW51" i="103"/>
  <c r="S14" i="103"/>
  <c r="AN15" i="103"/>
  <c r="AO16" i="103"/>
  <c r="CE16" i="103"/>
  <c r="AH17" i="103"/>
  <c r="BJ17" i="103"/>
  <c r="CE34" i="103"/>
  <c r="M14" i="103"/>
  <c r="Y14" i="103"/>
  <c r="AG14" i="103"/>
  <c r="AU14" i="103"/>
  <c r="BI14" i="103"/>
  <c r="BW14" i="103"/>
  <c r="L15" i="103"/>
  <c r="T15" i="103"/>
  <c r="AG15" i="103"/>
  <c r="AU15" i="103"/>
  <c r="BI15" i="103"/>
  <c r="BW15" i="103"/>
  <c r="L16" i="103"/>
  <c r="T16" i="103"/>
  <c r="AH16" i="103"/>
  <c r="AV16" i="103"/>
  <c r="BJ16" i="103"/>
  <c r="BX16" i="103"/>
  <c r="M17" i="103"/>
  <c r="AA17" i="103"/>
  <c r="AO17" i="103"/>
  <c r="BC17" i="103"/>
  <c r="BQ17" i="103"/>
  <c r="K33" i="103"/>
  <c r="S33" i="103"/>
  <c r="AA33" i="103"/>
  <c r="BI33" i="103"/>
  <c r="BW33" i="103"/>
  <c r="L34" i="103"/>
  <c r="T34" i="103"/>
  <c r="BI34" i="103"/>
  <c r="BW34" i="103"/>
  <c r="CL34" i="103"/>
  <c r="L36" i="103"/>
  <c r="BW36" i="103"/>
  <c r="CL36" i="103"/>
  <c r="CD46" i="103"/>
  <c r="BP46" i="103"/>
  <c r="BH46" i="103"/>
  <c r="AV46" i="103"/>
  <c r="AN46" i="103"/>
  <c r="AF46" i="103"/>
  <c r="T46" i="103"/>
  <c r="L46" i="103"/>
  <c r="S46" i="103"/>
  <c r="AG46" i="103"/>
  <c r="AT46" i="103"/>
  <c r="BC46" i="103"/>
  <c r="BQ46" i="103"/>
  <c r="CK46" i="103"/>
  <c r="CD48" i="103"/>
  <c r="BP48" i="103"/>
  <c r="BH48" i="103"/>
  <c r="AV48" i="103"/>
  <c r="AN48" i="103"/>
  <c r="AF48" i="103"/>
  <c r="T48" i="103"/>
  <c r="L48" i="103"/>
  <c r="S48" i="103"/>
  <c r="AG48" i="103"/>
  <c r="AT48" i="103"/>
  <c r="BC48" i="103"/>
  <c r="BQ48" i="103"/>
  <c r="CK48" i="103"/>
  <c r="CK50" i="103"/>
  <c r="BW50" i="103"/>
  <c r="BJ50" i="103"/>
  <c r="BB50" i="103"/>
  <c r="AT50" i="103"/>
  <c r="AH50" i="103"/>
  <c r="CE50" i="103"/>
  <c r="BP50" i="103"/>
  <c r="BC50" i="103"/>
  <c r="AO50" i="103"/>
  <c r="AF50" i="103"/>
  <c r="T50" i="103"/>
  <c r="L50" i="103"/>
  <c r="S50" i="103"/>
  <c r="AG50" i="103"/>
  <c r="AV50" i="103"/>
  <c r="BO50" i="103"/>
  <c r="CL50" i="103"/>
  <c r="S51" i="103"/>
  <c r="AH51" i="103"/>
  <c r="BB51" i="103"/>
  <c r="BQ51" i="103"/>
  <c r="CL51" i="103"/>
  <c r="R61" i="103"/>
  <c r="AT61" i="103"/>
  <c r="BP61" i="103"/>
  <c r="CL63" i="103"/>
  <c r="BX63" i="103"/>
  <c r="BO63" i="103"/>
  <c r="BC63" i="103"/>
  <c r="AU63" i="103"/>
  <c r="AM63" i="103"/>
  <c r="AA63" i="103"/>
  <c r="S63" i="103"/>
  <c r="K63" i="103"/>
  <c r="CE63" i="103"/>
  <c r="BQ63" i="103"/>
  <c r="BI63" i="103"/>
  <c r="BA63" i="103"/>
  <c r="AO63" i="103"/>
  <c r="AG63" i="103"/>
  <c r="Y63" i="103"/>
  <c r="M63" i="103"/>
  <c r="BW63" i="103"/>
  <c r="BB63" i="103"/>
  <c r="AH63" i="103"/>
  <c r="R63" i="103"/>
  <c r="BP63" i="103"/>
  <c r="AV63" i="103"/>
  <c r="AF63" i="103"/>
  <c r="L63" i="103"/>
  <c r="AT63" i="103"/>
  <c r="CK63" i="103"/>
  <c r="R35" i="103"/>
  <c r="BJ35" i="103"/>
  <c r="BX35" i="103"/>
  <c r="R45" i="103"/>
  <c r="Z45" i="103"/>
  <c r="AH45" i="103"/>
  <c r="AT45" i="103"/>
  <c r="BB45" i="103"/>
  <c r="BJ45" i="103"/>
  <c r="BW45" i="103"/>
  <c r="R47" i="103"/>
  <c r="Z47" i="103"/>
  <c r="AH47" i="103"/>
  <c r="AT47" i="103"/>
  <c r="BB47" i="103"/>
  <c r="BJ47" i="103"/>
  <c r="BW47" i="103"/>
  <c r="R49" i="103"/>
  <c r="Z49" i="103"/>
  <c r="AH49" i="103"/>
  <c r="AT49" i="103"/>
  <c r="BB49" i="103"/>
  <c r="BJ49" i="103"/>
  <c r="BW49" i="103"/>
  <c r="CE64" i="103"/>
  <c r="BQ64" i="103"/>
  <c r="BI64" i="103"/>
  <c r="BA64" i="103"/>
  <c r="AO64" i="103"/>
  <c r="AG64" i="103"/>
  <c r="Y64" i="103"/>
  <c r="M64" i="103"/>
  <c r="CL64" i="103"/>
  <c r="BX64" i="103"/>
  <c r="BO64" i="103"/>
  <c r="BC64" i="103"/>
  <c r="AU64" i="103"/>
  <c r="AM64" i="103"/>
  <c r="AA64" i="103"/>
  <c r="S64" i="103"/>
  <c r="K64" i="103"/>
  <c r="Z64" i="103"/>
  <c r="AT64" i="103"/>
  <c r="BJ64" i="103"/>
  <c r="CK64" i="103"/>
  <c r="T65" i="103"/>
  <c r="AN65" i="103"/>
  <c r="BH65" i="103"/>
  <c r="CL65" i="103"/>
  <c r="BX65" i="103"/>
  <c r="BO65" i="103"/>
  <c r="BC65" i="103"/>
  <c r="AU65" i="103"/>
  <c r="AM65" i="103"/>
  <c r="AA65" i="103"/>
  <c r="S65" i="103"/>
  <c r="K65" i="103"/>
  <c r="CE65" i="103"/>
  <c r="BQ65" i="103"/>
  <c r="BI65" i="103"/>
  <c r="BA65" i="103"/>
  <c r="AO65" i="103"/>
  <c r="AG65" i="103"/>
  <c r="Y65" i="103"/>
  <c r="M65" i="103"/>
  <c r="Z65" i="103"/>
  <c r="AT65" i="103"/>
  <c r="BJ65" i="103"/>
  <c r="CK65" i="103"/>
  <c r="CD68" i="103"/>
  <c r="BP68" i="103"/>
  <c r="BB68" i="103"/>
  <c r="AN68" i="103"/>
  <c r="Z68" i="103"/>
  <c r="L68" i="103"/>
  <c r="CL68" i="103"/>
  <c r="BX68" i="103"/>
  <c r="BJ68" i="103"/>
  <c r="AV68" i="103"/>
  <c r="AH68" i="103"/>
  <c r="T68" i="103"/>
  <c r="K68" i="103"/>
  <c r="CE68" i="103"/>
  <c r="BC68" i="103"/>
  <c r="AA68" i="103"/>
  <c r="BW68" i="103"/>
  <c r="AU68" i="103"/>
  <c r="S68" i="103"/>
  <c r="BQ68" i="103"/>
  <c r="AO68" i="103"/>
  <c r="M68" i="103"/>
  <c r="CE83" i="103"/>
  <c r="BQ83" i="103"/>
  <c r="BI83" i="103"/>
  <c r="BA83" i="103"/>
  <c r="AO83" i="103"/>
  <c r="AG83" i="103"/>
  <c r="Y83" i="103"/>
  <c r="M83" i="103"/>
  <c r="CD83" i="103"/>
  <c r="BP83" i="103"/>
  <c r="BH83" i="103"/>
  <c r="AV83" i="103"/>
  <c r="AN83" i="103"/>
  <c r="AF83" i="103"/>
  <c r="T83" i="103"/>
  <c r="L83" i="103"/>
  <c r="CL83" i="103"/>
  <c r="BX83" i="103"/>
  <c r="BO83" i="103"/>
  <c r="BC83" i="103"/>
  <c r="AU83" i="103"/>
  <c r="AM83" i="103"/>
  <c r="AA83" i="103"/>
  <c r="S83" i="103"/>
  <c r="K83" i="103"/>
  <c r="BW83" i="103"/>
  <c r="AH83" i="103"/>
  <c r="BJ83" i="103"/>
  <c r="Z83" i="103"/>
  <c r="BB83" i="103"/>
  <c r="R83" i="103"/>
  <c r="S77" i="103"/>
  <c r="AM77" i="103"/>
  <c r="BC77" i="103"/>
  <c r="CE79" i="103"/>
  <c r="BQ79" i="103"/>
  <c r="BI79" i="103"/>
  <c r="BA79" i="103"/>
  <c r="AO79" i="103"/>
  <c r="AG79" i="103"/>
  <c r="Y79" i="103"/>
  <c r="M79" i="103"/>
  <c r="CD79" i="103"/>
  <c r="BP79" i="103"/>
  <c r="BH79" i="103"/>
  <c r="AV79" i="103"/>
  <c r="AN79" i="103"/>
  <c r="AF79" i="103"/>
  <c r="T79" i="103"/>
  <c r="L79" i="103"/>
  <c r="Z79" i="103"/>
  <c r="AT79" i="103"/>
  <c r="BJ79" i="103"/>
  <c r="CK79" i="103"/>
  <c r="AH81" i="103"/>
  <c r="CE77" i="103"/>
  <c r="BQ77" i="103"/>
  <c r="BI77" i="103"/>
  <c r="BA77" i="103"/>
  <c r="AO77" i="103"/>
  <c r="AG77" i="103"/>
  <c r="Y77" i="103"/>
  <c r="M77" i="103"/>
  <c r="CD77" i="103"/>
  <c r="BP77" i="103"/>
  <c r="BH77" i="103"/>
  <c r="AV77" i="103"/>
  <c r="AN77" i="103"/>
  <c r="AF77" i="103"/>
  <c r="T77" i="103"/>
  <c r="L77" i="103"/>
  <c r="Z77" i="103"/>
  <c r="AT77" i="103"/>
  <c r="BJ77" i="103"/>
  <c r="CK77" i="103"/>
  <c r="CE81" i="103"/>
  <c r="BQ81" i="103"/>
  <c r="BI81" i="103"/>
  <c r="BA81" i="103"/>
  <c r="AO81" i="103"/>
  <c r="AG81" i="103"/>
  <c r="Y81" i="103"/>
  <c r="M81" i="103"/>
  <c r="CD81" i="103"/>
  <c r="BP81" i="103"/>
  <c r="BH81" i="103"/>
  <c r="AV81" i="103"/>
  <c r="AN81" i="103"/>
  <c r="AF81" i="103"/>
  <c r="T81" i="103"/>
  <c r="L81" i="103"/>
  <c r="CL81" i="103"/>
  <c r="BX81" i="103"/>
  <c r="BO81" i="103"/>
  <c r="BC81" i="103"/>
  <c r="AU81" i="103"/>
  <c r="AM81" i="103"/>
  <c r="AA81" i="103"/>
  <c r="S81" i="103"/>
  <c r="K81" i="103"/>
  <c r="AT81" i="103"/>
  <c r="CK81" i="103"/>
  <c r="S52" i="103"/>
  <c r="AG52" i="103"/>
  <c r="AU52" i="103"/>
  <c r="BI52" i="103"/>
  <c r="BW52" i="103"/>
  <c r="K77" i="103"/>
  <c r="AA77" i="103"/>
  <c r="AU77" i="103"/>
  <c r="BO77" i="103"/>
  <c r="CL77" i="103"/>
  <c r="R79" i="103"/>
  <c r="AH79" i="103"/>
  <c r="BB79" i="103"/>
  <c r="BW79" i="103"/>
  <c r="R81" i="103"/>
  <c r="BB81" i="103"/>
  <c r="AG80" i="103"/>
  <c r="AO80" i="103"/>
  <c r="BA80" i="103"/>
  <c r="BI80" i="103"/>
  <c r="BQ80" i="103"/>
  <c r="CE80" i="103"/>
  <c r="M82" i="103"/>
  <c r="Y82" i="103"/>
  <c r="AG82" i="103"/>
  <c r="AO82" i="103"/>
  <c r="BA82" i="103"/>
  <c r="BI82" i="103"/>
  <c r="BQ82" i="103"/>
  <c r="CE82" i="103"/>
  <c r="M84" i="103"/>
  <c r="AA84" i="103"/>
  <c r="AO84" i="103"/>
  <c r="BC84" i="103"/>
  <c r="BQ84" i="103"/>
  <c r="CE84" i="103"/>
  <c r="M67" i="103"/>
  <c r="Y67" i="103"/>
  <c r="AG67" i="103"/>
  <c r="AO67" i="103"/>
  <c r="BA67" i="103"/>
  <c r="BI67" i="103"/>
  <c r="BQ67" i="103"/>
  <c r="CE67" i="103"/>
  <c r="R78" i="103"/>
  <c r="Z78" i="103"/>
  <c r="AH78" i="103"/>
  <c r="AT78" i="103"/>
  <c r="BB78" i="103"/>
  <c r="BJ78" i="103"/>
  <c r="BW78" i="103"/>
  <c r="CK78" i="103"/>
  <c r="R80" i="103"/>
  <c r="Z80" i="103"/>
  <c r="AH80" i="103"/>
  <c r="AT80" i="103"/>
  <c r="BB80" i="103"/>
  <c r="BJ80" i="103"/>
  <c r="BW80" i="103"/>
  <c r="CK80" i="103"/>
  <c r="R82" i="103"/>
  <c r="Z82" i="103"/>
  <c r="AH82" i="103"/>
  <c r="AT82" i="103"/>
  <c r="BB82" i="103"/>
  <c r="BJ82" i="103"/>
  <c r="BW82" i="103"/>
  <c r="CK82" i="103"/>
  <c r="S84" i="103"/>
  <c r="AG84" i="103"/>
  <c r="AU84" i="103"/>
  <c r="BI84" i="103"/>
  <c r="BW84" i="103"/>
  <c r="CK84" i="103"/>
  <c r="R67" i="103"/>
  <c r="Z67" i="103"/>
  <c r="AH67" i="103"/>
  <c r="AT67" i="103"/>
  <c r="BB67" i="103"/>
  <c r="BJ67" i="103"/>
  <c r="BW67" i="103"/>
  <c r="K78" i="103"/>
  <c r="S78" i="103"/>
  <c r="AA78" i="103"/>
  <c r="AM78" i="103"/>
  <c r="AU78" i="103"/>
  <c r="BC78" i="103"/>
  <c r="BO78" i="103"/>
  <c r="BX78" i="103"/>
  <c r="K80" i="103"/>
  <c r="S80" i="103"/>
  <c r="AA80" i="103"/>
  <c r="AM80" i="103"/>
  <c r="AU80" i="103"/>
  <c r="BC80" i="103"/>
  <c r="BO80" i="103"/>
  <c r="BX80" i="103"/>
  <c r="K82" i="103"/>
  <c r="S82" i="103"/>
  <c r="AA82" i="103"/>
  <c r="AM82" i="103"/>
  <c r="AU82" i="103"/>
  <c r="BC82" i="103"/>
  <c r="BO82" i="103"/>
  <c r="BX82" i="103"/>
  <c r="K84" i="103"/>
  <c r="T84" i="103"/>
  <c r="AH84" i="103"/>
  <c r="AV84" i="103"/>
  <c r="BJ84" i="103"/>
  <c r="BX84" i="103"/>
  <c r="AT11" i="39" l="1"/>
  <c r="R15" i="45"/>
  <c r="Y14" i="45"/>
  <c r="AF13" i="45"/>
  <c r="R15" i="42"/>
  <c r="Y14" i="42"/>
  <c r="AF13" i="42"/>
  <c r="AM12" i="42"/>
  <c r="AT11" i="42"/>
  <c r="BV7" i="42"/>
  <c r="R32" i="42"/>
  <c r="R15" i="36"/>
  <c r="Y14" i="36"/>
  <c r="AF13" i="36"/>
  <c r="AM12" i="36"/>
  <c r="AT11" i="36"/>
  <c r="BA10" i="36"/>
  <c r="R32" i="36"/>
  <c r="Y31" i="36"/>
  <c r="AF30" i="36"/>
  <c r="R15" i="34"/>
  <c r="Y14" i="34"/>
  <c r="AF13" i="34"/>
  <c r="AM12" i="34"/>
  <c r="AT11" i="34"/>
  <c r="BA10" i="34"/>
  <c r="R32" i="34"/>
  <c r="Y31" i="34"/>
  <c r="AF13" i="37"/>
  <c r="R31" i="38"/>
  <c r="Y30" i="38"/>
  <c r="AF29" i="38"/>
  <c r="AM28" i="38"/>
  <c r="AT27" i="38"/>
  <c r="BA26" i="38"/>
  <c r="R15" i="38"/>
  <c r="Y14" i="38"/>
  <c r="AF13" i="38"/>
  <c r="AM12" i="38"/>
  <c r="AT11" i="38"/>
  <c r="BA10" i="38"/>
  <c r="BH9" i="38"/>
  <c r="BO8" i="38"/>
  <c r="BV7" i="38"/>
  <c r="R31" i="39"/>
  <c r="L31" i="39"/>
  <c r="M31" i="39"/>
  <c r="T31" i="39"/>
  <c r="AG31" i="39"/>
  <c r="AH31" i="39"/>
  <c r="AN31" i="39"/>
  <c r="AO31" i="39"/>
  <c r="AU31" i="39"/>
  <c r="AV31" i="39"/>
  <c r="BB31" i="39"/>
  <c r="BC31" i="39"/>
  <c r="BI31" i="39"/>
  <c r="BJ31" i="39"/>
  <c r="BP31" i="39"/>
  <c r="BW31" i="39"/>
  <c r="CD31" i="39"/>
  <c r="CK31" i="39"/>
  <c r="CL31" i="39"/>
  <c r="AF29" i="39"/>
  <c r="AT27" i="39"/>
  <c r="AO30" i="39"/>
  <c r="AN30" i="39"/>
  <c r="BQ31" i="39"/>
  <c r="BX31" i="39"/>
  <c r="CE31" i="39"/>
  <c r="R15" i="39"/>
  <c r="Y14" i="39"/>
  <c r="AF13" i="39"/>
  <c r="AM12" i="39"/>
  <c r="BH9" i="39"/>
  <c r="R32" i="84"/>
  <c r="Y31" i="84"/>
  <c r="AF30" i="84"/>
  <c r="AM29" i="84"/>
  <c r="AT28" i="84"/>
  <c r="R15" i="84"/>
  <c r="Y14" i="84"/>
  <c r="AF13" i="84"/>
  <c r="AM12" i="84"/>
  <c r="AT11" i="84"/>
  <c r="BO8" i="84"/>
  <c r="R31" i="82"/>
  <c r="Y30" i="82"/>
  <c r="AF29" i="82"/>
  <c r="AM28" i="82"/>
  <c r="R15" i="82"/>
  <c r="Y14" i="82"/>
  <c r="AF13" i="82"/>
  <c r="AM12" i="82"/>
  <c r="AT11" i="82"/>
  <c r="BA10" i="82"/>
  <c r="BH9" i="82"/>
  <c r="R31" i="81"/>
  <c r="Y30" i="81"/>
  <c r="AF29" i="81"/>
  <c r="AM28" i="81"/>
  <c r="AT27" i="81"/>
  <c r="R15" i="81"/>
  <c r="Y14" i="81"/>
  <c r="F33" i="41"/>
  <c r="CL32" i="41"/>
  <c r="CK32" i="41"/>
  <c r="CE32" i="41"/>
  <c r="CD32" i="41"/>
  <c r="BX32" i="41"/>
  <c r="BW32" i="41"/>
  <c r="BQ32" i="41"/>
  <c r="BP32" i="41"/>
  <c r="BJ32" i="41"/>
  <c r="BI32" i="41"/>
  <c r="BC32" i="41"/>
  <c r="BB32" i="41"/>
  <c r="AV32" i="41"/>
  <c r="AU32" i="41"/>
  <c r="AO32" i="41"/>
  <c r="AN32" i="41"/>
  <c r="AH32" i="41"/>
  <c r="AG32" i="41"/>
  <c r="AA32" i="41"/>
  <c r="Z32" i="41"/>
  <c r="T32" i="41"/>
  <c r="S32" i="41"/>
  <c r="M32" i="41"/>
  <c r="L32" i="41"/>
  <c r="K32" i="41"/>
  <c r="CL31" i="41"/>
  <c r="CK31" i="41"/>
  <c r="CE31" i="41"/>
  <c r="CD31" i="41"/>
  <c r="BX31" i="41"/>
  <c r="BW31" i="41"/>
  <c r="BQ31" i="41"/>
  <c r="BP31" i="41"/>
  <c r="BJ31" i="41"/>
  <c r="BI31" i="41"/>
  <c r="BC31" i="41"/>
  <c r="BB31" i="41"/>
  <c r="AV31" i="41"/>
  <c r="AU31" i="41"/>
  <c r="AO31" i="41"/>
  <c r="AN31" i="41"/>
  <c r="AH31" i="41"/>
  <c r="AG31" i="41"/>
  <c r="AA31" i="41"/>
  <c r="Z31" i="41"/>
  <c r="T31" i="41"/>
  <c r="S31" i="41"/>
  <c r="M31" i="41"/>
  <c r="L31" i="41"/>
  <c r="K31" i="41"/>
  <c r="CL30" i="41"/>
  <c r="CK30" i="41"/>
  <c r="CE30" i="41"/>
  <c r="CD30" i="41"/>
  <c r="BX30" i="41"/>
  <c r="BW30" i="41"/>
  <c r="BQ30" i="41"/>
  <c r="BP30" i="41"/>
  <c r="BJ30" i="41"/>
  <c r="BI30" i="41"/>
  <c r="BC30" i="41"/>
  <c r="BB30" i="41"/>
  <c r="AV30" i="41"/>
  <c r="AU30" i="41"/>
  <c r="AO30" i="41"/>
  <c r="AN30" i="41"/>
  <c r="AH30" i="41"/>
  <c r="AG30" i="41"/>
  <c r="AA30" i="41"/>
  <c r="Z30" i="41"/>
  <c r="Y30" i="41"/>
  <c r="T30" i="41"/>
  <c r="S30" i="41"/>
  <c r="M30" i="41"/>
  <c r="L30" i="41"/>
  <c r="CL29" i="41"/>
  <c r="CK29" i="41"/>
  <c r="CE29" i="41"/>
  <c r="CD29" i="41"/>
  <c r="BX29" i="41"/>
  <c r="BW29" i="41"/>
  <c r="BQ29" i="41"/>
  <c r="BP29" i="41"/>
  <c r="BJ29" i="41"/>
  <c r="BI29" i="41"/>
  <c r="BC29" i="41"/>
  <c r="BB29" i="41"/>
  <c r="AV29" i="41"/>
  <c r="AU29" i="41"/>
  <c r="AO29" i="41"/>
  <c r="AN29" i="41"/>
  <c r="AH29" i="41"/>
  <c r="AG29" i="41"/>
  <c r="AF29" i="41"/>
  <c r="AA29" i="41"/>
  <c r="Z29" i="41"/>
  <c r="Y29" i="41"/>
  <c r="T29" i="41"/>
  <c r="S29" i="41"/>
  <c r="R29" i="41"/>
  <c r="M29" i="41"/>
  <c r="L29" i="41"/>
  <c r="C29" i="41"/>
  <c r="CL28" i="41"/>
  <c r="CK28" i="41"/>
  <c r="CE28" i="41"/>
  <c r="CD28" i="41"/>
  <c r="BX28" i="41"/>
  <c r="BW28" i="41"/>
  <c r="BQ28" i="41"/>
  <c r="BP28" i="41"/>
  <c r="BJ28" i="41"/>
  <c r="BI28" i="41"/>
  <c r="BC28" i="41"/>
  <c r="BB28" i="41"/>
  <c r="AV28" i="41"/>
  <c r="AU28" i="41"/>
  <c r="AO28" i="41"/>
  <c r="AN28" i="41"/>
  <c r="AM28" i="41"/>
  <c r="AH28" i="41"/>
  <c r="AG28" i="41"/>
  <c r="AA28" i="41"/>
  <c r="Z28" i="41"/>
  <c r="Y28" i="41"/>
  <c r="T28" i="41"/>
  <c r="S28" i="41"/>
  <c r="M28" i="41"/>
  <c r="L28" i="41"/>
  <c r="C28" i="41"/>
  <c r="CL27" i="41"/>
  <c r="CK27" i="41"/>
  <c r="CE27" i="41"/>
  <c r="CD27" i="41"/>
  <c r="BX27" i="41"/>
  <c r="BW27" i="41"/>
  <c r="BQ27" i="41"/>
  <c r="BP27" i="41"/>
  <c r="BJ27" i="41"/>
  <c r="BI27" i="41"/>
  <c r="BC27" i="41"/>
  <c r="BB27" i="41"/>
  <c r="AV27" i="41"/>
  <c r="AU27" i="41"/>
  <c r="AO27" i="41"/>
  <c r="AN27" i="41"/>
  <c r="AH27" i="41"/>
  <c r="AG27" i="41"/>
  <c r="AF27" i="41"/>
  <c r="AA27" i="41"/>
  <c r="Z27" i="41"/>
  <c r="T27" i="41"/>
  <c r="S27" i="41"/>
  <c r="M27" i="41"/>
  <c r="L27" i="41"/>
  <c r="C27" i="41"/>
  <c r="CL26" i="41"/>
  <c r="CK26" i="41"/>
  <c r="CE26" i="41"/>
  <c r="CD26" i="41"/>
  <c r="BX26" i="41"/>
  <c r="BW26" i="41"/>
  <c r="BQ26" i="41"/>
  <c r="BP26" i="41"/>
  <c r="BJ26" i="41"/>
  <c r="BI26" i="41"/>
  <c r="BC26" i="41"/>
  <c r="BB26" i="41"/>
  <c r="AV26" i="41"/>
  <c r="AU26" i="41"/>
  <c r="AO26" i="41"/>
  <c r="AN26" i="41"/>
  <c r="AM26" i="41"/>
  <c r="AH26" i="41"/>
  <c r="AG26" i="41"/>
  <c r="AA26" i="41"/>
  <c r="Z26" i="41"/>
  <c r="T26" i="41"/>
  <c r="S26" i="41"/>
  <c r="M26" i="41"/>
  <c r="L26" i="41"/>
  <c r="C26" i="41"/>
  <c r="CL25" i="41"/>
  <c r="CK25" i="41"/>
  <c r="CE25" i="41"/>
  <c r="CD25" i="41"/>
  <c r="BX25" i="41"/>
  <c r="BW25" i="41"/>
  <c r="BQ25" i="41"/>
  <c r="BP25" i="41"/>
  <c r="BJ25" i="41"/>
  <c r="BI25" i="41"/>
  <c r="BC25" i="41"/>
  <c r="BB25" i="41"/>
  <c r="AV25" i="41"/>
  <c r="AU25" i="41"/>
  <c r="AT25" i="41"/>
  <c r="AO25" i="41"/>
  <c r="AN25" i="41"/>
  <c r="AH25" i="41"/>
  <c r="AG25" i="41"/>
  <c r="AA25" i="41"/>
  <c r="Z25" i="41"/>
  <c r="T25" i="41"/>
  <c r="S25" i="41"/>
  <c r="M25" i="41"/>
  <c r="L25" i="41"/>
  <c r="C25" i="41"/>
  <c r="CL24" i="41"/>
  <c r="CK24" i="41"/>
  <c r="CE24" i="41"/>
  <c r="CD24" i="41"/>
  <c r="BX24" i="41"/>
  <c r="BW24" i="41"/>
  <c r="BQ24" i="41"/>
  <c r="BP24" i="41"/>
  <c r="BJ24" i="41"/>
  <c r="BI24" i="41"/>
  <c r="BC24" i="41"/>
  <c r="BB24" i="41"/>
  <c r="BA24" i="41"/>
  <c r="AV24" i="41"/>
  <c r="AU24" i="41"/>
  <c r="AO24" i="41"/>
  <c r="AN24" i="41"/>
  <c r="AH24" i="41"/>
  <c r="AG24" i="41"/>
  <c r="AA24" i="41"/>
  <c r="Z24" i="41"/>
  <c r="T24" i="41"/>
  <c r="S24" i="41"/>
  <c r="M24" i="41"/>
  <c r="L24" i="41"/>
  <c r="C24" i="41"/>
  <c r="CL23" i="41"/>
  <c r="CK23" i="41"/>
  <c r="CE23" i="41"/>
  <c r="CD23" i="41"/>
  <c r="BX23" i="41"/>
  <c r="BW23" i="41"/>
  <c r="BQ23" i="41"/>
  <c r="BP23" i="41"/>
  <c r="BJ23" i="41"/>
  <c r="BI23" i="41"/>
  <c r="BH23" i="41"/>
  <c r="BC23" i="41"/>
  <c r="BB23" i="41"/>
  <c r="AV23" i="41"/>
  <c r="AU23" i="41"/>
  <c r="AO23" i="41"/>
  <c r="AN23" i="41"/>
  <c r="AH23" i="41"/>
  <c r="AG23" i="41"/>
  <c r="AA23" i="41"/>
  <c r="Z23" i="41"/>
  <c r="T23" i="41"/>
  <c r="S23" i="41"/>
  <c r="M23" i="41"/>
  <c r="L23" i="41"/>
  <c r="C23" i="41"/>
  <c r="CL22" i="41"/>
  <c r="CK22" i="41"/>
  <c r="CE22" i="41"/>
  <c r="CD22" i="41"/>
  <c r="BX22" i="41"/>
  <c r="BW22" i="41"/>
  <c r="BQ22" i="41"/>
  <c r="BP22" i="41"/>
  <c r="BJ22" i="41"/>
  <c r="BI22" i="41"/>
  <c r="BC22" i="41"/>
  <c r="BB22" i="41"/>
  <c r="AV22" i="41"/>
  <c r="AU22" i="41"/>
  <c r="AO22" i="41"/>
  <c r="AN22" i="41"/>
  <c r="AH22" i="41"/>
  <c r="AG22" i="41"/>
  <c r="AA22" i="41"/>
  <c r="Z22" i="41"/>
  <c r="T22" i="41"/>
  <c r="S22" i="41"/>
  <c r="M22" i="41"/>
  <c r="L22" i="41"/>
  <c r="C22" i="41"/>
  <c r="F16" i="41"/>
  <c r="CL15" i="41"/>
  <c r="CK15" i="41"/>
  <c r="CE15" i="41"/>
  <c r="CD15" i="41"/>
  <c r="BX15" i="41"/>
  <c r="BW15" i="41"/>
  <c r="BQ15" i="41"/>
  <c r="BP15" i="41"/>
  <c r="BJ15" i="41"/>
  <c r="BI15" i="41"/>
  <c r="BC15" i="41"/>
  <c r="BB15" i="41"/>
  <c r="AV15" i="41"/>
  <c r="AU15" i="41"/>
  <c r="AO15" i="41"/>
  <c r="AN15" i="41"/>
  <c r="AH15" i="41"/>
  <c r="AG15" i="41"/>
  <c r="AA15" i="41"/>
  <c r="Z15" i="41"/>
  <c r="T15" i="41"/>
  <c r="S15" i="41"/>
  <c r="M15" i="41"/>
  <c r="L15" i="41"/>
  <c r="K15" i="41"/>
  <c r="CL14" i="41"/>
  <c r="CK14" i="41"/>
  <c r="CE14" i="41"/>
  <c r="CD14" i="41"/>
  <c r="BX14" i="41"/>
  <c r="BW14" i="41"/>
  <c r="BQ14" i="41"/>
  <c r="BP14" i="41"/>
  <c r="BJ14" i="41"/>
  <c r="BI14" i="41"/>
  <c r="BC14" i="41"/>
  <c r="BB14" i="41"/>
  <c r="AV14" i="41"/>
  <c r="AU14" i="41"/>
  <c r="AO14" i="41"/>
  <c r="AN14" i="41"/>
  <c r="AH14" i="41"/>
  <c r="AG14" i="41"/>
  <c r="AA14" i="41"/>
  <c r="Z14" i="41"/>
  <c r="T14" i="41"/>
  <c r="S14" i="41"/>
  <c r="R14" i="41"/>
  <c r="M14" i="41"/>
  <c r="L14" i="41"/>
  <c r="K14" i="41"/>
  <c r="CL13" i="41"/>
  <c r="CK13" i="41"/>
  <c r="CE13" i="41"/>
  <c r="CD13" i="41"/>
  <c r="BX13" i="41"/>
  <c r="BW13" i="41"/>
  <c r="BQ13" i="41"/>
  <c r="BP13" i="41"/>
  <c r="BJ13" i="41"/>
  <c r="BI13" i="41"/>
  <c r="BC13" i="41"/>
  <c r="BB13" i="41"/>
  <c r="AV13" i="41"/>
  <c r="AU13" i="41"/>
  <c r="AO13" i="41"/>
  <c r="AN13" i="41"/>
  <c r="AH13" i="41"/>
  <c r="AG13" i="41"/>
  <c r="AA13" i="41"/>
  <c r="Z13" i="41"/>
  <c r="Y13" i="41"/>
  <c r="T13" i="41"/>
  <c r="S13" i="41"/>
  <c r="M13" i="41"/>
  <c r="L13" i="41"/>
  <c r="CL12" i="41"/>
  <c r="CK12" i="41"/>
  <c r="CE12" i="41"/>
  <c r="CD12" i="41"/>
  <c r="BX12" i="41"/>
  <c r="BW12" i="41"/>
  <c r="BQ12" i="41"/>
  <c r="BP12" i="41"/>
  <c r="BJ12" i="41"/>
  <c r="BI12" i="41"/>
  <c r="BC12" i="41"/>
  <c r="BB12" i="41"/>
  <c r="AV12" i="41"/>
  <c r="AU12" i="41"/>
  <c r="AO12" i="41"/>
  <c r="AN12" i="41"/>
  <c r="AH12" i="41"/>
  <c r="AG12" i="41"/>
  <c r="AF12" i="41"/>
  <c r="AA12" i="41"/>
  <c r="Z12" i="41"/>
  <c r="Y12" i="41"/>
  <c r="T12" i="41"/>
  <c r="S12" i="41"/>
  <c r="M12" i="41"/>
  <c r="L12" i="41"/>
  <c r="C12" i="41"/>
  <c r="CL11" i="41"/>
  <c r="CK11" i="41"/>
  <c r="CE11" i="41"/>
  <c r="CD11" i="41"/>
  <c r="BX11" i="41"/>
  <c r="BW11" i="41"/>
  <c r="BQ11" i="41"/>
  <c r="BP11" i="41"/>
  <c r="BJ11" i="41"/>
  <c r="BI11" i="41"/>
  <c r="BC11" i="41"/>
  <c r="BB11" i="41"/>
  <c r="AV11" i="41"/>
  <c r="AU11" i="41"/>
  <c r="AO11" i="41"/>
  <c r="AN11" i="41"/>
  <c r="AH11" i="41"/>
  <c r="AG11" i="41"/>
  <c r="AA11" i="41"/>
  <c r="Z11" i="41"/>
  <c r="T11" i="41"/>
  <c r="S11" i="41"/>
  <c r="M11" i="41"/>
  <c r="L11" i="41"/>
  <c r="C11" i="41"/>
  <c r="CL10" i="41"/>
  <c r="CK10" i="41"/>
  <c r="CE10" i="41"/>
  <c r="CD10" i="41"/>
  <c r="BX10" i="41"/>
  <c r="BW10" i="41"/>
  <c r="BQ10" i="41"/>
  <c r="BP10" i="41"/>
  <c r="BJ10" i="41"/>
  <c r="BI10" i="41"/>
  <c r="BC10" i="41"/>
  <c r="BB10" i="41"/>
  <c r="AV10" i="41"/>
  <c r="AU10" i="41"/>
  <c r="AO10" i="41"/>
  <c r="AN10" i="41"/>
  <c r="AH10" i="41"/>
  <c r="AG10" i="41"/>
  <c r="AF10" i="41"/>
  <c r="AA10" i="41"/>
  <c r="Z10" i="41"/>
  <c r="T10" i="41"/>
  <c r="S10" i="41"/>
  <c r="M10" i="41"/>
  <c r="L10" i="41"/>
  <c r="C10" i="41"/>
  <c r="CL9" i="41"/>
  <c r="CK9" i="41"/>
  <c r="CE9" i="41"/>
  <c r="CD9" i="41"/>
  <c r="BX9" i="41"/>
  <c r="BW9" i="41"/>
  <c r="BQ9" i="41"/>
  <c r="BP9" i="41"/>
  <c r="BJ9" i="41"/>
  <c r="BI9" i="41"/>
  <c r="BC9" i="41"/>
  <c r="BB9" i="41"/>
  <c r="AV9" i="41"/>
  <c r="AU9" i="41"/>
  <c r="AO9" i="41"/>
  <c r="AN9" i="41"/>
  <c r="AM9" i="41"/>
  <c r="AH9" i="41"/>
  <c r="AG9" i="41"/>
  <c r="AA9" i="41"/>
  <c r="Z9" i="41"/>
  <c r="T9" i="41"/>
  <c r="S9" i="41"/>
  <c r="M9" i="41"/>
  <c r="L9" i="41"/>
  <c r="C9" i="41"/>
  <c r="CL8" i="41"/>
  <c r="CK8" i="41"/>
  <c r="CE8" i="41"/>
  <c r="CD8" i="41"/>
  <c r="BX8" i="41"/>
  <c r="BW8" i="41"/>
  <c r="BQ8" i="41"/>
  <c r="BP8" i="41"/>
  <c r="BJ8" i="41"/>
  <c r="BI8" i="41"/>
  <c r="BC8" i="41"/>
  <c r="BB8" i="41"/>
  <c r="AV8" i="41"/>
  <c r="AU8" i="41"/>
  <c r="AT8" i="41"/>
  <c r="AO8" i="41"/>
  <c r="AN8" i="41"/>
  <c r="AH8" i="41"/>
  <c r="AG8" i="41"/>
  <c r="AA8" i="41"/>
  <c r="Z8" i="41"/>
  <c r="T8" i="41"/>
  <c r="S8" i="41"/>
  <c r="M8" i="41"/>
  <c r="L8" i="41"/>
  <c r="C8" i="41"/>
  <c r="CL7" i="41"/>
  <c r="CK7" i="41"/>
  <c r="CE7" i="41"/>
  <c r="CD7" i="41"/>
  <c r="BX7" i="41"/>
  <c r="BW7" i="41"/>
  <c r="BQ7" i="41"/>
  <c r="BP7" i="41"/>
  <c r="BJ7" i="41"/>
  <c r="BI7" i="41"/>
  <c r="BC7" i="41"/>
  <c r="BB7" i="41"/>
  <c r="BA7" i="41"/>
  <c r="AV7" i="41"/>
  <c r="AU7" i="41"/>
  <c r="AO7" i="41"/>
  <c r="AN7" i="41"/>
  <c r="AH7" i="41"/>
  <c r="AG7" i="41"/>
  <c r="AA7" i="41"/>
  <c r="Z7" i="41"/>
  <c r="T7" i="41"/>
  <c r="S7" i="41"/>
  <c r="M7" i="41"/>
  <c r="L7" i="41"/>
  <c r="C7" i="41"/>
  <c r="CL6" i="41"/>
  <c r="CK6" i="41"/>
  <c r="CE6" i="41"/>
  <c r="CD6" i="41"/>
  <c r="BX6" i="41"/>
  <c r="BW6" i="41"/>
  <c r="BQ6" i="41"/>
  <c r="BP6" i="41"/>
  <c r="BJ6" i="41"/>
  <c r="BI6" i="41"/>
  <c r="BH6" i="41"/>
  <c r="BC6" i="41"/>
  <c r="BB6" i="41"/>
  <c r="AV6" i="41"/>
  <c r="AU6" i="41"/>
  <c r="AO6" i="41"/>
  <c r="AN6" i="41"/>
  <c r="AH6" i="41"/>
  <c r="AG6" i="41"/>
  <c r="AA6" i="41"/>
  <c r="Z6" i="41"/>
  <c r="T6" i="41"/>
  <c r="S6" i="41"/>
  <c r="M6" i="41"/>
  <c r="L6" i="41"/>
  <c r="C6" i="41"/>
  <c r="CL5" i="41"/>
  <c r="CK5" i="41"/>
  <c r="CE5" i="41"/>
  <c r="CD5" i="41"/>
  <c r="BX5" i="41"/>
  <c r="BW5" i="41"/>
  <c r="BQ5" i="41"/>
  <c r="BP5" i="41"/>
  <c r="BO5" i="41"/>
  <c r="BJ5" i="41"/>
  <c r="BI5" i="41"/>
  <c r="BC5" i="41"/>
  <c r="BB5" i="41"/>
  <c r="AV5" i="41"/>
  <c r="AU5" i="41"/>
  <c r="AO5" i="41"/>
  <c r="AN5" i="41"/>
  <c r="AH5" i="41"/>
  <c r="AG5" i="41"/>
  <c r="AA5" i="41"/>
  <c r="Z5" i="41"/>
  <c r="T5" i="41"/>
  <c r="S5" i="41"/>
  <c r="M5" i="41"/>
  <c r="L5" i="41"/>
  <c r="C5" i="41"/>
  <c r="F33" i="45"/>
  <c r="CK33" i="45" s="1"/>
  <c r="CL32" i="45"/>
  <c r="CK32" i="45"/>
  <c r="CE32" i="45"/>
  <c r="CD32" i="45"/>
  <c r="BX32" i="45"/>
  <c r="BW32" i="45"/>
  <c r="BQ32" i="45"/>
  <c r="BP32" i="45"/>
  <c r="BJ32" i="45"/>
  <c r="BI32" i="45"/>
  <c r="BC32" i="45"/>
  <c r="BB32" i="45"/>
  <c r="AV32" i="45"/>
  <c r="AU32" i="45"/>
  <c r="AO32" i="45"/>
  <c r="AN32" i="45"/>
  <c r="AH32" i="45"/>
  <c r="AG32" i="45"/>
  <c r="AA32" i="45"/>
  <c r="Z32" i="45"/>
  <c r="T32" i="45"/>
  <c r="S32" i="45"/>
  <c r="M32" i="45"/>
  <c r="L32" i="45"/>
  <c r="K32" i="45"/>
  <c r="CL31" i="45"/>
  <c r="CK31" i="45"/>
  <c r="CE31" i="45"/>
  <c r="CD31" i="45"/>
  <c r="BX31" i="45"/>
  <c r="BW31" i="45"/>
  <c r="BQ31" i="45"/>
  <c r="BP31" i="45"/>
  <c r="BJ31" i="45"/>
  <c r="BI31" i="45"/>
  <c r="BC31" i="45"/>
  <c r="BB31" i="45"/>
  <c r="AV31" i="45"/>
  <c r="AU31" i="45"/>
  <c r="AO31" i="45"/>
  <c r="AN31" i="45"/>
  <c r="AH31" i="45"/>
  <c r="AG31" i="45"/>
  <c r="AA31" i="45"/>
  <c r="Z31" i="45"/>
  <c r="T31" i="45"/>
  <c r="S31" i="45"/>
  <c r="M31" i="45"/>
  <c r="L31" i="45"/>
  <c r="K31" i="45"/>
  <c r="CL30" i="45"/>
  <c r="CK30" i="45"/>
  <c r="CE30" i="45"/>
  <c r="CD30" i="45"/>
  <c r="BX30" i="45"/>
  <c r="BW30" i="45"/>
  <c r="BQ30" i="45"/>
  <c r="BP30" i="45"/>
  <c r="BJ30" i="45"/>
  <c r="BI30" i="45"/>
  <c r="BC30" i="45"/>
  <c r="BB30" i="45"/>
  <c r="AV30" i="45"/>
  <c r="AU30" i="45"/>
  <c r="AO30" i="45"/>
  <c r="AN30" i="45"/>
  <c r="AH30" i="45"/>
  <c r="AG30" i="45"/>
  <c r="AA30" i="45"/>
  <c r="Z30" i="45"/>
  <c r="T30" i="45"/>
  <c r="S30" i="45"/>
  <c r="M30" i="45"/>
  <c r="L30" i="45"/>
  <c r="K30" i="45"/>
  <c r="CL29" i="45"/>
  <c r="CK29" i="45"/>
  <c r="CE29" i="45"/>
  <c r="CD29" i="45"/>
  <c r="BX29" i="45"/>
  <c r="BW29" i="45"/>
  <c r="BQ29" i="45"/>
  <c r="BP29" i="45"/>
  <c r="BJ29" i="45"/>
  <c r="BI29" i="45"/>
  <c r="BC29" i="45"/>
  <c r="BB29" i="45"/>
  <c r="AV29" i="45"/>
  <c r="AU29" i="45"/>
  <c r="AO29" i="45"/>
  <c r="AN29" i="45"/>
  <c r="AH29" i="45"/>
  <c r="AG29" i="45"/>
  <c r="AA29" i="45"/>
  <c r="Z29" i="45"/>
  <c r="T29" i="45"/>
  <c r="S29" i="45"/>
  <c r="R29" i="45"/>
  <c r="M29" i="45"/>
  <c r="L29" i="45"/>
  <c r="C29" i="45"/>
  <c r="CL28" i="45"/>
  <c r="CK28" i="45"/>
  <c r="CE28" i="45"/>
  <c r="CD28" i="45"/>
  <c r="BX28" i="45"/>
  <c r="BW28" i="45"/>
  <c r="BQ28" i="45"/>
  <c r="BP28" i="45"/>
  <c r="BJ28" i="45"/>
  <c r="BI28" i="45"/>
  <c r="BC28" i="45"/>
  <c r="BB28" i="45"/>
  <c r="AV28" i="45"/>
  <c r="AU28" i="45"/>
  <c r="AO28" i="45"/>
  <c r="AN28" i="45"/>
  <c r="AH28" i="45"/>
  <c r="AG28" i="45"/>
  <c r="AA28" i="45"/>
  <c r="Z28" i="45"/>
  <c r="Y28" i="45"/>
  <c r="T28" i="45"/>
  <c r="S28" i="45"/>
  <c r="M28" i="45"/>
  <c r="L28" i="45"/>
  <c r="C28" i="45"/>
  <c r="CL27" i="45"/>
  <c r="CK27" i="45"/>
  <c r="CE27" i="45"/>
  <c r="CD27" i="45"/>
  <c r="BX27" i="45"/>
  <c r="BW27" i="45"/>
  <c r="BQ27" i="45"/>
  <c r="BP27" i="45"/>
  <c r="BJ27" i="45"/>
  <c r="BI27" i="45"/>
  <c r="BC27" i="45"/>
  <c r="BB27" i="45"/>
  <c r="AV27" i="45"/>
  <c r="AU27" i="45"/>
  <c r="AO27" i="45"/>
  <c r="AN27" i="45"/>
  <c r="AH27" i="45"/>
  <c r="AG27" i="45"/>
  <c r="AF27" i="45"/>
  <c r="AA27" i="45"/>
  <c r="Z27" i="45"/>
  <c r="T27" i="45"/>
  <c r="S27" i="45"/>
  <c r="M27" i="45"/>
  <c r="L27" i="45"/>
  <c r="C27" i="45"/>
  <c r="CL26" i="45"/>
  <c r="CK26" i="45"/>
  <c r="CE26" i="45"/>
  <c r="CD26" i="45"/>
  <c r="BX26" i="45"/>
  <c r="BW26" i="45"/>
  <c r="BQ26" i="45"/>
  <c r="BP26" i="45"/>
  <c r="BJ26" i="45"/>
  <c r="BI26" i="45"/>
  <c r="BC26" i="45"/>
  <c r="BB26" i="45"/>
  <c r="AV26" i="45"/>
  <c r="AU26" i="45"/>
  <c r="AO26" i="45"/>
  <c r="AN26" i="45"/>
  <c r="AM26" i="45"/>
  <c r="AH26" i="45"/>
  <c r="AG26" i="45"/>
  <c r="AA26" i="45"/>
  <c r="Z26" i="45"/>
  <c r="T26" i="45"/>
  <c r="S26" i="45"/>
  <c r="M26" i="45"/>
  <c r="L26" i="45"/>
  <c r="C26" i="45"/>
  <c r="CL25" i="45"/>
  <c r="CK25" i="45"/>
  <c r="CE25" i="45"/>
  <c r="CD25" i="45"/>
  <c r="BX25" i="45"/>
  <c r="BW25" i="45"/>
  <c r="BQ25" i="45"/>
  <c r="BP25" i="45"/>
  <c r="BJ25" i="45"/>
  <c r="BI25" i="45"/>
  <c r="BC25" i="45"/>
  <c r="BB25" i="45"/>
  <c r="AV25" i="45"/>
  <c r="AU25" i="45"/>
  <c r="AT25" i="45"/>
  <c r="AO25" i="45"/>
  <c r="AN25" i="45"/>
  <c r="AH25" i="45"/>
  <c r="AG25" i="45"/>
  <c r="AA25" i="45"/>
  <c r="Z25" i="45"/>
  <c r="T25" i="45"/>
  <c r="S25" i="45"/>
  <c r="M25" i="45"/>
  <c r="L25" i="45"/>
  <c r="C25" i="45"/>
  <c r="CL24" i="45"/>
  <c r="CK24" i="45"/>
  <c r="CE24" i="45"/>
  <c r="CD24" i="45"/>
  <c r="BX24" i="45"/>
  <c r="BW24" i="45"/>
  <c r="BQ24" i="45"/>
  <c r="BP24" i="45"/>
  <c r="BJ24" i="45"/>
  <c r="BI24" i="45"/>
  <c r="BC24" i="45"/>
  <c r="BB24" i="45"/>
  <c r="BA24" i="45"/>
  <c r="AV24" i="45"/>
  <c r="AU24" i="45"/>
  <c r="AO24" i="45"/>
  <c r="AN24" i="45"/>
  <c r="AH24" i="45"/>
  <c r="AG24" i="45"/>
  <c r="AA24" i="45"/>
  <c r="Z24" i="45"/>
  <c r="T24" i="45"/>
  <c r="S24" i="45"/>
  <c r="M24" i="45"/>
  <c r="L24" i="45"/>
  <c r="C24" i="45"/>
  <c r="CL23" i="45"/>
  <c r="CK23" i="45"/>
  <c r="CE23" i="45"/>
  <c r="CD23" i="45"/>
  <c r="BX23" i="45"/>
  <c r="BW23" i="45"/>
  <c r="BQ23" i="45"/>
  <c r="BP23" i="45"/>
  <c r="BJ23" i="45"/>
  <c r="BI23" i="45"/>
  <c r="BC23" i="45"/>
  <c r="BB23" i="45"/>
  <c r="AV23" i="45"/>
  <c r="AU23" i="45"/>
  <c r="AO23" i="45"/>
  <c r="AN23" i="45"/>
  <c r="AH23" i="45"/>
  <c r="AG23" i="45"/>
  <c r="AA23" i="45"/>
  <c r="Z23" i="45"/>
  <c r="T23" i="45"/>
  <c r="S23" i="45"/>
  <c r="M23" i="45"/>
  <c r="L23" i="45"/>
  <c r="C23" i="45"/>
  <c r="CL22" i="45"/>
  <c r="CK22" i="45"/>
  <c r="CE22" i="45"/>
  <c r="CD22" i="45"/>
  <c r="BX22" i="45"/>
  <c r="BW22" i="45"/>
  <c r="BQ22" i="45"/>
  <c r="BP22" i="45"/>
  <c r="BJ22" i="45"/>
  <c r="BI22" i="45"/>
  <c r="BC22" i="45"/>
  <c r="BB22" i="45"/>
  <c r="AV22" i="45"/>
  <c r="AU22" i="45"/>
  <c r="AO22" i="45"/>
  <c r="AN22" i="45"/>
  <c r="AH22" i="45"/>
  <c r="AG22" i="45"/>
  <c r="AA22" i="45"/>
  <c r="Z22" i="45"/>
  <c r="T22" i="45"/>
  <c r="S22" i="45"/>
  <c r="M22" i="45"/>
  <c r="L22" i="45"/>
  <c r="C22" i="45"/>
  <c r="F16" i="45"/>
  <c r="CD16" i="45"/>
  <c r="CL15" i="45"/>
  <c r="CK15" i="45"/>
  <c r="CE15" i="45"/>
  <c r="CD15" i="45"/>
  <c r="BX15" i="45"/>
  <c r="BW15" i="45"/>
  <c r="BQ15" i="45"/>
  <c r="BP15" i="45"/>
  <c r="BJ15" i="45"/>
  <c r="BI15" i="45"/>
  <c r="BC15" i="45"/>
  <c r="BB15" i="45"/>
  <c r="AV15" i="45"/>
  <c r="AU15" i="45"/>
  <c r="AO15" i="45"/>
  <c r="AN15" i="45"/>
  <c r="AH15" i="45"/>
  <c r="AG15" i="45"/>
  <c r="AA15" i="45"/>
  <c r="Z15" i="45"/>
  <c r="T15" i="45"/>
  <c r="S15" i="45"/>
  <c r="M15" i="45"/>
  <c r="L15" i="45"/>
  <c r="K15" i="45"/>
  <c r="CL14" i="45"/>
  <c r="CK14" i="45"/>
  <c r="CE14" i="45"/>
  <c r="CD14" i="45"/>
  <c r="BX14" i="45"/>
  <c r="BW14" i="45"/>
  <c r="BQ14" i="45"/>
  <c r="BP14" i="45"/>
  <c r="BJ14" i="45"/>
  <c r="BI14" i="45"/>
  <c r="BC14" i="45"/>
  <c r="BB14" i="45"/>
  <c r="AV14" i="45"/>
  <c r="AU14" i="45"/>
  <c r="AO14" i="45"/>
  <c r="AN14" i="45"/>
  <c r="AH14" i="45"/>
  <c r="AG14" i="45"/>
  <c r="AA14" i="45"/>
  <c r="Z14" i="45"/>
  <c r="T14" i="45"/>
  <c r="S14" i="45"/>
  <c r="R14" i="45"/>
  <c r="M14" i="45"/>
  <c r="L14" i="45"/>
  <c r="K14" i="45"/>
  <c r="CL13" i="45"/>
  <c r="CK13" i="45"/>
  <c r="CE13" i="45"/>
  <c r="CD13" i="45"/>
  <c r="BX13" i="45"/>
  <c r="BW13" i="45"/>
  <c r="BQ13" i="45"/>
  <c r="BP13" i="45"/>
  <c r="BJ13" i="45"/>
  <c r="BI13" i="45"/>
  <c r="BC13" i="45"/>
  <c r="BB13" i="45"/>
  <c r="AV13" i="45"/>
  <c r="AU13" i="45"/>
  <c r="AO13" i="45"/>
  <c r="AN13" i="45"/>
  <c r="AH13" i="45"/>
  <c r="AG13" i="45"/>
  <c r="AA13" i="45"/>
  <c r="Z13" i="45"/>
  <c r="Y13" i="45"/>
  <c r="T13" i="45"/>
  <c r="S13" i="45"/>
  <c r="R13" i="45"/>
  <c r="M13" i="45"/>
  <c r="L13" i="45"/>
  <c r="K13" i="45"/>
  <c r="CL12" i="45"/>
  <c r="CK12" i="45"/>
  <c r="CE12" i="45"/>
  <c r="CD12" i="45"/>
  <c r="BX12" i="45"/>
  <c r="BW12" i="45"/>
  <c r="BQ12" i="45"/>
  <c r="BP12" i="45"/>
  <c r="BJ12" i="45"/>
  <c r="BI12" i="45"/>
  <c r="BC12" i="45"/>
  <c r="BB12" i="45"/>
  <c r="AV12" i="45"/>
  <c r="AU12" i="45"/>
  <c r="AO12" i="45"/>
  <c r="AN12" i="45"/>
  <c r="AH12" i="45"/>
  <c r="AG12" i="45"/>
  <c r="AF12" i="45"/>
  <c r="AA12" i="45"/>
  <c r="Z12" i="45"/>
  <c r="Y12" i="45"/>
  <c r="T12" i="45"/>
  <c r="S12" i="45"/>
  <c r="R12" i="45"/>
  <c r="M12" i="45"/>
  <c r="L12" i="45"/>
  <c r="C12" i="45"/>
  <c r="CL11" i="45"/>
  <c r="CK11" i="45"/>
  <c r="CE11" i="45"/>
  <c r="CD11" i="45"/>
  <c r="BX11" i="45"/>
  <c r="BW11" i="45"/>
  <c r="BQ11" i="45"/>
  <c r="BP11" i="45"/>
  <c r="BJ11" i="45"/>
  <c r="BI11" i="45"/>
  <c r="BC11" i="45"/>
  <c r="BB11" i="45"/>
  <c r="AV11" i="45"/>
  <c r="AU11" i="45"/>
  <c r="AO11" i="45"/>
  <c r="AN11" i="45"/>
  <c r="AM11" i="45"/>
  <c r="AH11" i="45"/>
  <c r="AG11" i="45"/>
  <c r="AF11" i="45"/>
  <c r="AA11" i="45"/>
  <c r="Z11" i="45"/>
  <c r="Y11" i="45"/>
  <c r="T11" i="45"/>
  <c r="S11" i="45"/>
  <c r="M11" i="45"/>
  <c r="L11" i="45"/>
  <c r="C11" i="45"/>
  <c r="CL10" i="45"/>
  <c r="CK10" i="45"/>
  <c r="CE10" i="45"/>
  <c r="CD10" i="45"/>
  <c r="BX10" i="45"/>
  <c r="BW10" i="45"/>
  <c r="BQ10" i="45"/>
  <c r="BP10" i="45"/>
  <c r="BJ10" i="45"/>
  <c r="BI10" i="45"/>
  <c r="BC10" i="45"/>
  <c r="BB10" i="45"/>
  <c r="AV10" i="45"/>
  <c r="AU10" i="45"/>
  <c r="AO10" i="45"/>
  <c r="AN10" i="45"/>
  <c r="AH10" i="45"/>
  <c r="AG10" i="45"/>
  <c r="AF10" i="45"/>
  <c r="AA10" i="45"/>
  <c r="Z10" i="45"/>
  <c r="T10" i="45"/>
  <c r="S10" i="45"/>
  <c r="M10" i="45"/>
  <c r="L10" i="45"/>
  <c r="C10" i="45"/>
  <c r="CL9" i="45"/>
  <c r="CK9" i="45"/>
  <c r="CE9" i="45"/>
  <c r="CD9" i="45"/>
  <c r="BX9" i="45"/>
  <c r="BW9" i="45"/>
  <c r="BQ9" i="45"/>
  <c r="BP9" i="45"/>
  <c r="BJ9" i="45"/>
  <c r="BI9" i="45"/>
  <c r="BC9" i="45"/>
  <c r="BB9" i="45"/>
  <c r="BA9" i="45"/>
  <c r="AV9" i="45"/>
  <c r="AU9" i="45"/>
  <c r="AO9" i="45"/>
  <c r="AN9" i="45"/>
  <c r="AM9" i="45"/>
  <c r="AH9" i="45"/>
  <c r="AG9" i="45"/>
  <c r="AA9" i="45"/>
  <c r="Z9" i="45"/>
  <c r="T9" i="45"/>
  <c r="S9" i="45"/>
  <c r="M9" i="45"/>
  <c r="L9" i="45"/>
  <c r="C9" i="45"/>
  <c r="CL8" i="45"/>
  <c r="CK8" i="45"/>
  <c r="CE8" i="45"/>
  <c r="CD8" i="45"/>
  <c r="BX8" i="45"/>
  <c r="BW8" i="45"/>
  <c r="BQ8" i="45"/>
  <c r="BP8" i="45"/>
  <c r="BJ8" i="45"/>
  <c r="BI8" i="45"/>
  <c r="BC8" i="45"/>
  <c r="BB8" i="45"/>
  <c r="AV8" i="45"/>
  <c r="AU8" i="45"/>
  <c r="AT8" i="45"/>
  <c r="AO8" i="45"/>
  <c r="AN8" i="45"/>
  <c r="AH8" i="45"/>
  <c r="AG8" i="45"/>
  <c r="AA8" i="45"/>
  <c r="Z8" i="45"/>
  <c r="T8" i="45"/>
  <c r="S8" i="45"/>
  <c r="M8" i="45"/>
  <c r="L8" i="45"/>
  <c r="C8" i="45"/>
  <c r="CL7" i="45"/>
  <c r="CK7" i="45"/>
  <c r="CE7" i="45"/>
  <c r="CD7" i="45"/>
  <c r="BX7" i="45"/>
  <c r="BW7" i="45"/>
  <c r="BQ7" i="45"/>
  <c r="BP7" i="45"/>
  <c r="BO7" i="45"/>
  <c r="BJ7" i="45"/>
  <c r="BI7" i="45"/>
  <c r="BC7" i="45"/>
  <c r="BB7" i="45"/>
  <c r="BA7" i="45"/>
  <c r="AV7" i="45"/>
  <c r="AU7" i="45"/>
  <c r="AO7" i="45"/>
  <c r="AN7" i="45"/>
  <c r="AH7" i="45"/>
  <c r="AG7" i="45"/>
  <c r="AA7" i="45"/>
  <c r="Z7" i="45"/>
  <c r="T7" i="45"/>
  <c r="S7" i="45"/>
  <c r="M7" i="45"/>
  <c r="L7" i="45"/>
  <c r="C7" i="45"/>
  <c r="CL6" i="45"/>
  <c r="CK6" i="45"/>
  <c r="CE6" i="45"/>
  <c r="CD6" i="45"/>
  <c r="BX6" i="45"/>
  <c r="BW6" i="45"/>
  <c r="BQ6" i="45"/>
  <c r="BP6" i="45"/>
  <c r="BJ6" i="45"/>
  <c r="BI6" i="45"/>
  <c r="BH6" i="45"/>
  <c r="BC6" i="45"/>
  <c r="BB6" i="45"/>
  <c r="AV6" i="45"/>
  <c r="AU6" i="45"/>
  <c r="AO6" i="45"/>
  <c r="AN6" i="45"/>
  <c r="AH6" i="45"/>
  <c r="AG6" i="45"/>
  <c r="AA6" i="45"/>
  <c r="Z6" i="45"/>
  <c r="T6" i="45"/>
  <c r="S6" i="45"/>
  <c r="M6" i="45"/>
  <c r="L6" i="45"/>
  <c r="C6" i="45"/>
  <c r="CL5" i="45"/>
  <c r="CK5" i="45"/>
  <c r="CE5" i="45"/>
  <c r="CD5" i="45"/>
  <c r="BX5" i="45"/>
  <c r="BW5" i="45"/>
  <c r="BQ5" i="45"/>
  <c r="BP5" i="45"/>
  <c r="BO5" i="45"/>
  <c r="BJ5" i="45"/>
  <c r="BI5" i="45"/>
  <c r="BC5" i="45"/>
  <c r="BB5" i="45"/>
  <c r="AV5" i="45"/>
  <c r="AU5" i="45"/>
  <c r="AO5" i="45"/>
  <c r="AN5" i="45"/>
  <c r="AH5" i="45"/>
  <c r="AG5" i="45"/>
  <c r="AA5" i="45"/>
  <c r="Z5" i="45"/>
  <c r="T5" i="45"/>
  <c r="S5" i="45"/>
  <c r="M5" i="45"/>
  <c r="L5" i="45"/>
  <c r="C5" i="45"/>
  <c r="F33" i="43"/>
  <c r="CK33" i="43"/>
  <c r="CL32" i="43"/>
  <c r="CK32" i="43"/>
  <c r="CE32" i="43"/>
  <c r="CD32" i="43"/>
  <c r="BX32" i="43"/>
  <c r="BW32" i="43"/>
  <c r="BQ32" i="43"/>
  <c r="BP32" i="43"/>
  <c r="BJ32" i="43"/>
  <c r="BI32" i="43"/>
  <c r="BC32" i="43"/>
  <c r="BB32" i="43"/>
  <c r="AV32" i="43"/>
  <c r="AU32" i="43"/>
  <c r="AO32" i="43"/>
  <c r="AN32" i="43"/>
  <c r="AH32" i="43"/>
  <c r="AG32" i="43"/>
  <c r="AA32" i="43"/>
  <c r="Z32" i="43"/>
  <c r="T32" i="43"/>
  <c r="S32" i="43"/>
  <c r="M32" i="43"/>
  <c r="L32" i="43"/>
  <c r="K32" i="43"/>
  <c r="CL31" i="43"/>
  <c r="CK31" i="43"/>
  <c r="CE31" i="43"/>
  <c r="CD31" i="43"/>
  <c r="BX31" i="43"/>
  <c r="BW31" i="43"/>
  <c r="BQ31" i="43"/>
  <c r="BP31" i="43"/>
  <c r="BJ31" i="43"/>
  <c r="BI31" i="43"/>
  <c r="BC31" i="43"/>
  <c r="BB31" i="43"/>
  <c r="AV31" i="43"/>
  <c r="AU31" i="43"/>
  <c r="AO31" i="43"/>
  <c r="AN31" i="43"/>
  <c r="AH31" i="43"/>
  <c r="AG31" i="43"/>
  <c r="AA31" i="43"/>
  <c r="Z31" i="43"/>
  <c r="T31" i="43"/>
  <c r="S31" i="43"/>
  <c r="M31" i="43"/>
  <c r="L31" i="43"/>
  <c r="K31" i="43"/>
  <c r="CL30" i="43"/>
  <c r="CK30" i="43"/>
  <c r="CE30" i="43"/>
  <c r="CD30" i="43"/>
  <c r="BX30" i="43"/>
  <c r="BW30" i="43"/>
  <c r="BQ30" i="43"/>
  <c r="BP30" i="43"/>
  <c r="BJ30" i="43"/>
  <c r="BI30" i="43"/>
  <c r="BC30" i="43"/>
  <c r="BB30" i="43"/>
  <c r="AV30" i="43"/>
  <c r="AU30" i="43"/>
  <c r="AO30" i="43"/>
  <c r="AN30" i="43"/>
  <c r="AH30" i="43"/>
  <c r="AG30" i="43"/>
  <c r="AA30" i="43"/>
  <c r="Z30" i="43"/>
  <c r="T30" i="43"/>
  <c r="S30" i="43"/>
  <c r="M30" i="43"/>
  <c r="L30" i="43"/>
  <c r="CL29" i="43"/>
  <c r="CK29" i="43"/>
  <c r="CE29" i="43"/>
  <c r="CD29" i="43"/>
  <c r="BX29" i="43"/>
  <c r="BW29" i="43"/>
  <c r="BQ29" i="43"/>
  <c r="BP29" i="43"/>
  <c r="BJ29" i="43"/>
  <c r="BI29" i="43"/>
  <c r="BC29" i="43"/>
  <c r="BB29" i="43"/>
  <c r="AV29" i="43"/>
  <c r="AU29" i="43"/>
  <c r="AO29" i="43"/>
  <c r="AN29" i="43"/>
  <c r="AH29" i="43"/>
  <c r="AG29" i="43"/>
  <c r="AA29" i="43"/>
  <c r="Z29" i="43"/>
  <c r="T29" i="43"/>
  <c r="S29" i="43"/>
  <c r="M29" i="43"/>
  <c r="L29" i="43"/>
  <c r="C29" i="43"/>
  <c r="CL28" i="43"/>
  <c r="CK28" i="43"/>
  <c r="CE28" i="43"/>
  <c r="CD28" i="43"/>
  <c r="BX28" i="43"/>
  <c r="BW28" i="43"/>
  <c r="BQ28" i="43"/>
  <c r="BP28" i="43"/>
  <c r="BJ28" i="43"/>
  <c r="BI28" i="43"/>
  <c r="BC28" i="43"/>
  <c r="BB28" i="43"/>
  <c r="AV28" i="43"/>
  <c r="AU28" i="43"/>
  <c r="AO28" i="43"/>
  <c r="AN28" i="43"/>
  <c r="AH28" i="43"/>
  <c r="AG28" i="43"/>
  <c r="AA28" i="43"/>
  <c r="Z28" i="43"/>
  <c r="T28" i="43"/>
  <c r="S28" i="43"/>
  <c r="M28" i="43"/>
  <c r="L28" i="43"/>
  <c r="C28" i="43"/>
  <c r="CL27" i="43"/>
  <c r="CK27" i="43"/>
  <c r="CE27" i="43"/>
  <c r="CD27" i="43"/>
  <c r="CL26" i="43"/>
  <c r="CK26" i="43"/>
  <c r="CE26" i="43"/>
  <c r="CD26" i="43"/>
  <c r="BX26" i="43"/>
  <c r="BW26" i="43"/>
  <c r="BQ26" i="43"/>
  <c r="BP26" i="43"/>
  <c r="BJ26" i="43"/>
  <c r="BI26" i="43"/>
  <c r="BC26" i="43"/>
  <c r="BB26" i="43"/>
  <c r="AV26" i="43"/>
  <c r="AU26" i="43"/>
  <c r="AO26" i="43"/>
  <c r="AN26" i="43"/>
  <c r="AH26" i="43"/>
  <c r="AG26" i="43"/>
  <c r="AA26" i="43"/>
  <c r="Z26" i="43"/>
  <c r="T26" i="43"/>
  <c r="S26" i="43"/>
  <c r="M26" i="43"/>
  <c r="L26" i="43"/>
  <c r="C26" i="43"/>
  <c r="CL25" i="43"/>
  <c r="CK25" i="43"/>
  <c r="CE25" i="43"/>
  <c r="CD25" i="43"/>
  <c r="BX25" i="43"/>
  <c r="BW25" i="43"/>
  <c r="BQ25" i="43"/>
  <c r="BP25" i="43"/>
  <c r="BJ25" i="43"/>
  <c r="BI25" i="43"/>
  <c r="BC25" i="43"/>
  <c r="BB25" i="43"/>
  <c r="AV25" i="43"/>
  <c r="AU25" i="43"/>
  <c r="AO25" i="43"/>
  <c r="AN25" i="43"/>
  <c r="AH25" i="43"/>
  <c r="AG25" i="43"/>
  <c r="AA25" i="43"/>
  <c r="Z25" i="43"/>
  <c r="T25" i="43"/>
  <c r="S25" i="43"/>
  <c r="M25" i="43"/>
  <c r="L25" i="43"/>
  <c r="C25" i="43"/>
  <c r="CL24" i="43"/>
  <c r="CK24" i="43"/>
  <c r="CE24" i="43"/>
  <c r="CD24" i="43"/>
  <c r="BX24" i="43"/>
  <c r="BW24" i="43"/>
  <c r="BQ24" i="43"/>
  <c r="BP24" i="43"/>
  <c r="BJ24" i="43"/>
  <c r="BI24" i="43"/>
  <c r="BC24" i="43"/>
  <c r="BB24" i="43"/>
  <c r="AV24" i="43"/>
  <c r="AU24" i="43"/>
  <c r="AO24" i="43"/>
  <c r="AN24" i="43"/>
  <c r="AH24" i="43"/>
  <c r="AG24" i="43"/>
  <c r="AA24" i="43"/>
  <c r="Z24" i="43"/>
  <c r="T24" i="43"/>
  <c r="S24" i="43"/>
  <c r="M24" i="43"/>
  <c r="L24" i="43"/>
  <c r="C24" i="43"/>
  <c r="CL23" i="43"/>
  <c r="CK23" i="43"/>
  <c r="CE23" i="43"/>
  <c r="CD23" i="43"/>
  <c r="BX23" i="43"/>
  <c r="BW23" i="43"/>
  <c r="BQ23" i="43"/>
  <c r="BP23" i="43"/>
  <c r="BJ23" i="43"/>
  <c r="BI23" i="43"/>
  <c r="BC23" i="43"/>
  <c r="BB23" i="43"/>
  <c r="AV23" i="43"/>
  <c r="AU23" i="43"/>
  <c r="AO23" i="43"/>
  <c r="AN23" i="43"/>
  <c r="AH23" i="43"/>
  <c r="AG23" i="43"/>
  <c r="AA23" i="43"/>
  <c r="Z23" i="43"/>
  <c r="T23" i="43"/>
  <c r="S23" i="43"/>
  <c r="M23" i="43"/>
  <c r="L23" i="43"/>
  <c r="C23" i="43"/>
  <c r="CL22" i="43"/>
  <c r="CK22" i="43"/>
  <c r="CE22" i="43"/>
  <c r="CD22" i="43"/>
  <c r="BX22" i="43"/>
  <c r="BW22" i="43"/>
  <c r="BQ22" i="43"/>
  <c r="BP22" i="43"/>
  <c r="BJ22" i="43"/>
  <c r="BI22" i="43"/>
  <c r="BC22" i="43"/>
  <c r="BB22" i="43"/>
  <c r="AV22" i="43"/>
  <c r="AU22" i="43"/>
  <c r="AO22" i="43"/>
  <c r="AN22" i="43"/>
  <c r="AH22" i="43"/>
  <c r="AG22" i="43"/>
  <c r="AA22" i="43"/>
  <c r="Z22" i="43"/>
  <c r="T22" i="43"/>
  <c r="S22" i="43"/>
  <c r="M22" i="43"/>
  <c r="L22" i="43"/>
  <c r="C22" i="43"/>
  <c r="F16" i="43"/>
  <c r="CE16" i="43" s="1"/>
  <c r="CL15" i="43"/>
  <c r="CK15" i="43"/>
  <c r="CE15" i="43"/>
  <c r="CD15" i="43"/>
  <c r="BX15" i="43"/>
  <c r="BW15" i="43"/>
  <c r="BQ15" i="43"/>
  <c r="BP15" i="43"/>
  <c r="BJ15" i="43"/>
  <c r="BI15" i="43"/>
  <c r="BC15" i="43"/>
  <c r="BB15" i="43"/>
  <c r="AV15" i="43"/>
  <c r="AU15" i="43"/>
  <c r="AO15" i="43"/>
  <c r="AN15" i="43"/>
  <c r="AH15" i="43"/>
  <c r="AG15" i="43"/>
  <c r="AA15" i="43"/>
  <c r="Z15" i="43"/>
  <c r="T15" i="43"/>
  <c r="S15" i="43"/>
  <c r="M15" i="43"/>
  <c r="L15" i="43"/>
  <c r="K15" i="43"/>
  <c r="CL14" i="43"/>
  <c r="CK14" i="43"/>
  <c r="CE14" i="43"/>
  <c r="CD14" i="43"/>
  <c r="BX14" i="43"/>
  <c r="BW14" i="43"/>
  <c r="BQ14" i="43"/>
  <c r="BP14" i="43"/>
  <c r="BJ14" i="43"/>
  <c r="BI14" i="43"/>
  <c r="BC14" i="43"/>
  <c r="BB14" i="43"/>
  <c r="AV14" i="43"/>
  <c r="AU14" i="43"/>
  <c r="AO14" i="43"/>
  <c r="AN14" i="43"/>
  <c r="AH14" i="43"/>
  <c r="AG14" i="43"/>
  <c r="AA14" i="43"/>
  <c r="Z14" i="43"/>
  <c r="T14" i="43"/>
  <c r="S14" i="43"/>
  <c r="M14" i="43"/>
  <c r="L14" i="43"/>
  <c r="K14" i="43"/>
  <c r="CL13" i="43"/>
  <c r="CK13" i="43"/>
  <c r="CE13" i="43"/>
  <c r="CD13" i="43"/>
  <c r="BX13" i="43"/>
  <c r="BW13" i="43"/>
  <c r="BQ13" i="43"/>
  <c r="BP13" i="43"/>
  <c r="BJ13" i="43"/>
  <c r="BI13" i="43"/>
  <c r="BC13" i="43"/>
  <c r="BB13" i="43"/>
  <c r="AV13" i="43"/>
  <c r="AU13" i="43"/>
  <c r="AO13" i="43"/>
  <c r="AN13" i="43"/>
  <c r="AH13" i="43"/>
  <c r="AG13" i="43"/>
  <c r="AA13" i="43"/>
  <c r="Z13" i="43"/>
  <c r="T13" i="43"/>
  <c r="S13" i="43"/>
  <c r="R13" i="43"/>
  <c r="M13" i="43"/>
  <c r="L13" i="43"/>
  <c r="CL12" i="43"/>
  <c r="CK12" i="43"/>
  <c r="CE12" i="43"/>
  <c r="CD12" i="43"/>
  <c r="BX12" i="43"/>
  <c r="BW12" i="43"/>
  <c r="BQ12" i="43"/>
  <c r="BP12" i="43"/>
  <c r="BJ12" i="43"/>
  <c r="BI12" i="43"/>
  <c r="BC12" i="43"/>
  <c r="BB12" i="43"/>
  <c r="AV12" i="43"/>
  <c r="AU12" i="43"/>
  <c r="AO12" i="43"/>
  <c r="AN12" i="43"/>
  <c r="AH12" i="43"/>
  <c r="AG12" i="43"/>
  <c r="AA12" i="43"/>
  <c r="Z12" i="43"/>
  <c r="T12" i="43"/>
  <c r="S12" i="43"/>
  <c r="M12" i="43"/>
  <c r="L12" i="43"/>
  <c r="C12" i="43"/>
  <c r="CL11" i="43"/>
  <c r="CK11" i="43"/>
  <c r="CE11" i="43"/>
  <c r="CD11" i="43"/>
  <c r="BX11" i="43"/>
  <c r="BW11" i="43"/>
  <c r="BQ11" i="43"/>
  <c r="BP11" i="43"/>
  <c r="BJ11" i="43"/>
  <c r="BI11" i="43"/>
  <c r="BC11" i="43"/>
  <c r="BB11" i="43"/>
  <c r="AV11" i="43"/>
  <c r="AU11" i="43"/>
  <c r="AO11" i="43"/>
  <c r="AN11" i="43"/>
  <c r="AH11" i="43"/>
  <c r="AG11" i="43"/>
  <c r="AA11" i="43"/>
  <c r="Z11" i="43"/>
  <c r="T11" i="43"/>
  <c r="S11" i="43"/>
  <c r="M11" i="43"/>
  <c r="L11" i="43"/>
  <c r="C11" i="43"/>
  <c r="CL10" i="43"/>
  <c r="CK10" i="43"/>
  <c r="CE10" i="43"/>
  <c r="CD10" i="43"/>
  <c r="BX10" i="43"/>
  <c r="BW10" i="43"/>
  <c r="BQ10" i="43"/>
  <c r="BP10" i="43"/>
  <c r="BJ10" i="43"/>
  <c r="BI10" i="43"/>
  <c r="BC10" i="43"/>
  <c r="BB10" i="43"/>
  <c r="AV10" i="43"/>
  <c r="AU10" i="43"/>
  <c r="AO10" i="43"/>
  <c r="AN10" i="43"/>
  <c r="AH10" i="43"/>
  <c r="AG10" i="43"/>
  <c r="AA10" i="43"/>
  <c r="Z10" i="43"/>
  <c r="T10" i="43"/>
  <c r="S10" i="43"/>
  <c r="M10" i="43"/>
  <c r="L10" i="43"/>
  <c r="C10" i="43"/>
  <c r="CL9" i="43"/>
  <c r="CK9" i="43"/>
  <c r="CE9" i="43"/>
  <c r="CD9" i="43"/>
  <c r="BX9" i="43"/>
  <c r="BW9" i="43"/>
  <c r="BQ9" i="43"/>
  <c r="BP9" i="43"/>
  <c r="BJ9" i="43"/>
  <c r="BI9" i="43"/>
  <c r="BC9" i="43"/>
  <c r="BB9" i="43"/>
  <c r="AV9" i="43"/>
  <c r="AU9" i="43"/>
  <c r="AT9" i="43"/>
  <c r="AO9" i="43"/>
  <c r="AN9" i="43"/>
  <c r="AM9" i="43"/>
  <c r="AH9" i="43"/>
  <c r="AG9" i="43"/>
  <c r="AA9" i="43"/>
  <c r="Z9" i="43"/>
  <c r="T9" i="43"/>
  <c r="S9" i="43"/>
  <c r="M9" i="43"/>
  <c r="L9" i="43"/>
  <c r="C9" i="43"/>
  <c r="CL8" i="43"/>
  <c r="CK8" i="43"/>
  <c r="CE8" i="43"/>
  <c r="CD8" i="43"/>
  <c r="BX8" i="43"/>
  <c r="BW8" i="43"/>
  <c r="BQ8" i="43"/>
  <c r="BP8" i="43"/>
  <c r="BJ8" i="43"/>
  <c r="BI8" i="43"/>
  <c r="BC8" i="43"/>
  <c r="BB8" i="43"/>
  <c r="AV8" i="43"/>
  <c r="AU8" i="43"/>
  <c r="AO8" i="43"/>
  <c r="AN8" i="43"/>
  <c r="AH8" i="43"/>
  <c r="AG8" i="43"/>
  <c r="AA8" i="43"/>
  <c r="Z8" i="43"/>
  <c r="T8" i="43"/>
  <c r="S8" i="43"/>
  <c r="M8" i="43"/>
  <c r="L8" i="43"/>
  <c r="C8" i="43"/>
  <c r="CL7" i="43"/>
  <c r="CK7" i="43"/>
  <c r="CE7" i="43"/>
  <c r="CD7" i="43"/>
  <c r="BX7" i="43"/>
  <c r="BW7" i="43"/>
  <c r="BQ7" i="43"/>
  <c r="BP7" i="43"/>
  <c r="BJ7" i="43"/>
  <c r="BI7" i="43"/>
  <c r="BC7" i="43"/>
  <c r="BB7" i="43"/>
  <c r="AV7" i="43"/>
  <c r="AU7" i="43"/>
  <c r="AO7" i="43"/>
  <c r="AN7" i="43"/>
  <c r="AH7" i="43"/>
  <c r="AG7" i="43"/>
  <c r="AA7" i="43"/>
  <c r="Z7" i="43"/>
  <c r="T7" i="43"/>
  <c r="S7" i="43"/>
  <c r="M7" i="43"/>
  <c r="L7" i="43"/>
  <c r="C7" i="43"/>
  <c r="CL6" i="43"/>
  <c r="CK6" i="43"/>
  <c r="CE6" i="43"/>
  <c r="CD6" i="43"/>
  <c r="BX6" i="43"/>
  <c r="BW6" i="43"/>
  <c r="BQ6" i="43"/>
  <c r="BP6" i="43"/>
  <c r="BJ6" i="43"/>
  <c r="BI6" i="43"/>
  <c r="BC6" i="43"/>
  <c r="BB6" i="43"/>
  <c r="AV6" i="43"/>
  <c r="AU6" i="43"/>
  <c r="AO6" i="43"/>
  <c r="AN6" i="43"/>
  <c r="AH6" i="43"/>
  <c r="AG6" i="43"/>
  <c r="AA6" i="43"/>
  <c r="Z6" i="43"/>
  <c r="T6" i="43"/>
  <c r="S6" i="43"/>
  <c r="M6" i="43"/>
  <c r="L6" i="43"/>
  <c r="C6" i="43"/>
  <c r="CL5" i="43"/>
  <c r="CK5" i="43"/>
  <c r="CE5" i="43"/>
  <c r="CD5" i="43"/>
  <c r="BX5" i="43"/>
  <c r="BW5" i="43"/>
  <c r="BQ5" i="43"/>
  <c r="BP5" i="43"/>
  <c r="BJ5" i="43"/>
  <c r="BI5" i="43"/>
  <c r="BC5" i="43"/>
  <c r="BB5" i="43"/>
  <c r="AV5" i="43"/>
  <c r="AU5" i="43"/>
  <c r="AO5" i="43"/>
  <c r="AN5" i="43"/>
  <c r="AH5" i="43"/>
  <c r="AG5" i="43"/>
  <c r="AA5" i="43"/>
  <c r="Z5" i="43"/>
  <c r="T5" i="43"/>
  <c r="S5" i="43"/>
  <c r="M5" i="43"/>
  <c r="L5" i="43"/>
  <c r="C5" i="43"/>
  <c r="F33" i="42"/>
  <c r="CK33" i="42" s="1"/>
  <c r="CL33" i="42"/>
  <c r="CL32" i="42"/>
  <c r="CK32" i="42"/>
  <c r="CE32" i="42"/>
  <c r="CD32" i="42"/>
  <c r="BX32" i="42"/>
  <c r="BW32" i="42"/>
  <c r="BQ32" i="42"/>
  <c r="BP32" i="42"/>
  <c r="BJ32" i="42"/>
  <c r="BI32" i="42"/>
  <c r="BC32" i="42"/>
  <c r="BB32" i="42"/>
  <c r="AV32" i="42"/>
  <c r="AU32" i="42"/>
  <c r="AO32" i="42"/>
  <c r="AN32" i="42"/>
  <c r="AH32" i="42"/>
  <c r="AG32" i="42"/>
  <c r="AA32" i="42"/>
  <c r="Z32" i="42"/>
  <c r="T32" i="42"/>
  <c r="S32" i="42"/>
  <c r="M32" i="42"/>
  <c r="L32" i="42"/>
  <c r="K32" i="42"/>
  <c r="CL31" i="42"/>
  <c r="CK31" i="42"/>
  <c r="CE31" i="42"/>
  <c r="CD31" i="42"/>
  <c r="BX31" i="42"/>
  <c r="BW31" i="42"/>
  <c r="BQ31" i="42"/>
  <c r="BP31" i="42"/>
  <c r="BJ31" i="42"/>
  <c r="BI31" i="42"/>
  <c r="BC31" i="42"/>
  <c r="BB31" i="42"/>
  <c r="AV31" i="42"/>
  <c r="AU31" i="42"/>
  <c r="AO31" i="42"/>
  <c r="AN31" i="42"/>
  <c r="AH31" i="42"/>
  <c r="AG31" i="42"/>
  <c r="AA31" i="42"/>
  <c r="Z31" i="42"/>
  <c r="T31" i="42"/>
  <c r="S31" i="42"/>
  <c r="R31" i="42"/>
  <c r="M31" i="42"/>
  <c r="L31" i="42"/>
  <c r="K31" i="42"/>
  <c r="CL30" i="42"/>
  <c r="CK30" i="42"/>
  <c r="CE30" i="42"/>
  <c r="CD30" i="42"/>
  <c r="BX30" i="42"/>
  <c r="BW30" i="42"/>
  <c r="BQ30" i="42"/>
  <c r="BP30" i="42"/>
  <c r="BJ30" i="42"/>
  <c r="BI30" i="42"/>
  <c r="BC30" i="42"/>
  <c r="BB30" i="42"/>
  <c r="AV30" i="42"/>
  <c r="AU30" i="42"/>
  <c r="AO30" i="42"/>
  <c r="AN30" i="42"/>
  <c r="AH30" i="42"/>
  <c r="AG30" i="42"/>
  <c r="AA30" i="42"/>
  <c r="Z30" i="42"/>
  <c r="Y30" i="42"/>
  <c r="T30" i="42"/>
  <c r="S30" i="42"/>
  <c r="R30" i="42"/>
  <c r="M30" i="42"/>
  <c r="L30" i="42"/>
  <c r="K30" i="42"/>
  <c r="CL29" i="42"/>
  <c r="CK29" i="42"/>
  <c r="CE29" i="42"/>
  <c r="CD29" i="42"/>
  <c r="BX29" i="42"/>
  <c r="BW29" i="42"/>
  <c r="BQ29" i="42"/>
  <c r="BP29" i="42"/>
  <c r="BJ29" i="42"/>
  <c r="BI29" i="42"/>
  <c r="BC29" i="42"/>
  <c r="BB29" i="42"/>
  <c r="AV29" i="42"/>
  <c r="AU29" i="42"/>
  <c r="AO29" i="42"/>
  <c r="AN29" i="42"/>
  <c r="AH29" i="42"/>
  <c r="AG29" i="42"/>
  <c r="AF29" i="42"/>
  <c r="AA29" i="42"/>
  <c r="Z29" i="42"/>
  <c r="Y29" i="42"/>
  <c r="T29" i="42"/>
  <c r="S29" i="42"/>
  <c r="R29" i="42"/>
  <c r="M29" i="42"/>
  <c r="L29" i="42"/>
  <c r="C29" i="42"/>
  <c r="CL28" i="42"/>
  <c r="CK28" i="42"/>
  <c r="CE28" i="42"/>
  <c r="CD28" i="42"/>
  <c r="BX28" i="42"/>
  <c r="BW28" i="42"/>
  <c r="BQ28" i="42"/>
  <c r="BP28" i="42"/>
  <c r="BJ28" i="42"/>
  <c r="BI28" i="42"/>
  <c r="BC28" i="42"/>
  <c r="BB28" i="42"/>
  <c r="AV28" i="42"/>
  <c r="AU28" i="42"/>
  <c r="AO28" i="42"/>
  <c r="AN28" i="42"/>
  <c r="AM28" i="42"/>
  <c r="AH28" i="42"/>
  <c r="AG28" i="42"/>
  <c r="AF28" i="42"/>
  <c r="AA28" i="42"/>
  <c r="Z28" i="42"/>
  <c r="Y28" i="42"/>
  <c r="T28" i="42"/>
  <c r="S28" i="42"/>
  <c r="M28" i="42"/>
  <c r="L28" i="42"/>
  <c r="C28" i="42"/>
  <c r="CL27" i="42"/>
  <c r="CK27" i="42"/>
  <c r="CE27" i="42"/>
  <c r="CD27" i="42"/>
  <c r="BX27" i="42"/>
  <c r="BW27" i="42"/>
  <c r="BQ27" i="42"/>
  <c r="BP27" i="42"/>
  <c r="BJ27" i="42"/>
  <c r="BI27" i="42"/>
  <c r="BC27" i="42"/>
  <c r="BB27" i="42"/>
  <c r="AV27" i="42"/>
  <c r="AU27" i="42"/>
  <c r="AT27" i="42"/>
  <c r="AO27" i="42"/>
  <c r="AN27" i="42"/>
  <c r="AH27" i="42"/>
  <c r="AG27" i="42"/>
  <c r="AF27" i="42"/>
  <c r="AA27" i="42"/>
  <c r="Z27" i="42"/>
  <c r="T27" i="42"/>
  <c r="S27" i="42"/>
  <c r="M27" i="42"/>
  <c r="L27" i="42"/>
  <c r="C27" i="42"/>
  <c r="CL26" i="42"/>
  <c r="CK26" i="42"/>
  <c r="CE26" i="42"/>
  <c r="CD26" i="42"/>
  <c r="BX26" i="42"/>
  <c r="BW26" i="42"/>
  <c r="BQ26" i="42"/>
  <c r="BP26" i="42"/>
  <c r="BJ26" i="42"/>
  <c r="BI26" i="42"/>
  <c r="BC26" i="42"/>
  <c r="BB26" i="42"/>
  <c r="AV26" i="42"/>
  <c r="AU26" i="42"/>
  <c r="AO26" i="42"/>
  <c r="AN26" i="42"/>
  <c r="AM26" i="42"/>
  <c r="AH26" i="42"/>
  <c r="AG26" i="42"/>
  <c r="AA26" i="42"/>
  <c r="Z26" i="42"/>
  <c r="T26" i="42"/>
  <c r="S26" i="42"/>
  <c r="M26" i="42"/>
  <c r="L26" i="42"/>
  <c r="C26" i="42"/>
  <c r="CL25" i="42"/>
  <c r="CK25" i="42"/>
  <c r="CE25" i="42"/>
  <c r="CD25" i="42"/>
  <c r="BX25" i="42"/>
  <c r="BW25" i="42"/>
  <c r="BQ25" i="42"/>
  <c r="BP25" i="42"/>
  <c r="BJ25" i="42"/>
  <c r="BI25" i="42"/>
  <c r="BC25" i="42"/>
  <c r="BB25" i="42"/>
  <c r="AV25" i="42"/>
  <c r="AU25" i="42"/>
  <c r="AT25" i="42"/>
  <c r="AO25" i="42"/>
  <c r="AN25" i="42"/>
  <c r="AH25" i="42"/>
  <c r="AG25" i="42"/>
  <c r="AA25" i="42"/>
  <c r="Z25" i="42"/>
  <c r="T25" i="42"/>
  <c r="S25" i="42"/>
  <c r="M25" i="42"/>
  <c r="L25" i="42"/>
  <c r="C25" i="42"/>
  <c r="CL24" i="42"/>
  <c r="CK24" i="42"/>
  <c r="CE24" i="42"/>
  <c r="CD24" i="42"/>
  <c r="BX24" i="42"/>
  <c r="BW24" i="42"/>
  <c r="BQ24" i="42"/>
  <c r="BP24" i="42"/>
  <c r="BJ24" i="42"/>
  <c r="BI24" i="42"/>
  <c r="BC24" i="42"/>
  <c r="BB24" i="42"/>
  <c r="BA24" i="42"/>
  <c r="AV24" i="42"/>
  <c r="AU24" i="42"/>
  <c r="AO24" i="42"/>
  <c r="AN24" i="42"/>
  <c r="AH24" i="42"/>
  <c r="AG24" i="42"/>
  <c r="AA24" i="42"/>
  <c r="Z24" i="42"/>
  <c r="T24" i="42"/>
  <c r="S24" i="42"/>
  <c r="M24" i="42"/>
  <c r="L24" i="42"/>
  <c r="C24" i="42"/>
  <c r="CL23" i="42"/>
  <c r="CK23" i="42"/>
  <c r="CE23" i="42"/>
  <c r="CD23" i="42"/>
  <c r="BX23" i="42"/>
  <c r="BW23" i="42"/>
  <c r="BQ23" i="42"/>
  <c r="BP23" i="42"/>
  <c r="BJ23" i="42"/>
  <c r="BI23" i="42"/>
  <c r="BH23" i="42"/>
  <c r="BC23" i="42"/>
  <c r="BB23" i="42"/>
  <c r="AV23" i="42"/>
  <c r="AU23" i="42"/>
  <c r="AO23" i="42"/>
  <c r="AN23" i="42"/>
  <c r="AH23" i="42"/>
  <c r="AG23" i="42"/>
  <c r="AA23" i="42"/>
  <c r="Z23" i="42"/>
  <c r="T23" i="42"/>
  <c r="S23" i="42"/>
  <c r="M23" i="42"/>
  <c r="L23" i="42"/>
  <c r="C23" i="42"/>
  <c r="CL22" i="42"/>
  <c r="CK22" i="42"/>
  <c r="CE22" i="42"/>
  <c r="CD22" i="42"/>
  <c r="BX22" i="42"/>
  <c r="BW22" i="42"/>
  <c r="BQ22" i="42"/>
  <c r="BP22" i="42"/>
  <c r="BO22" i="42"/>
  <c r="BJ22" i="42"/>
  <c r="BI22" i="42"/>
  <c r="BC22" i="42"/>
  <c r="BB22" i="42"/>
  <c r="AV22" i="42"/>
  <c r="AU22" i="42"/>
  <c r="AO22" i="42"/>
  <c r="AN22" i="42"/>
  <c r="AH22" i="42"/>
  <c r="AG22" i="42"/>
  <c r="AA22" i="42"/>
  <c r="Z22" i="42"/>
  <c r="T22" i="42"/>
  <c r="S22" i="42"/>
  <c r="M22" i="42"/>
  <c r="L22" i="42"/>
  <c r="C22" i="42"/>
  <c r="F16" i="42"/>
  <c r="BX16" i="42"/>
  <c r="CK16" i="42"/>
  <c r="CL15" i="42"/>
  <c r="CK15" i="42"/>
  <c r="CE15" i="42"/>
  <c r="CD15" i="42"/>
  <c r="BX15" i="42"/>
  <c r="BW15" i="42"/>
  <c r="BQ15" i="42"/>
  <c r="BP15" i="42"/>
  <c r="BJ15" i="42"/>
  <c r="BI15" i="42"/>
  <c r="BC15" i="42"/>
  <c r="BB15" i="42"/>
  <c r="AV15" i="42"/>
  <c r="AU15" i="42"/>
  <c r="AO15" i="42"/>
  <c r="AN15" i="42"/>
  <c r="AH15" i="42"/>
  <c r="AG15" i="42"/>
  <c r="AA15" i="42"/>
  <c r="Z15" i="42"/>
  <c r="T15" i="42"/>
  <c r="S15" i="42"/>
  <c r="M15" i="42"/>
  <c r="L15" i="42"/>
  <c r="K15" i="42"/>
  <c r="CL14" i="42"/>
  <c r="CK14" i="42"/>
  <c r="CE14" i="42"/>
  <c r="CD14" i="42"/>
  <c r="BX14" i="42"/>
  <c r="BW14" i="42"/>
  <c r="BQ14" i="42"/>
  <c r="BP14" i="42"/>
  <c r="BJ14" i="42"/>
  <c r="BI14" i="42"/>
  <c r="BC14" i="42"/>
  <c r="BB14" i="42"/>
  <c r="AV14" i="42"/>
  <c r="AU14" i="42"/>
  <c r="AO14" i="42"/>
  <c r="AN14" i="42"/>
  <c r="AH14" i="42"/>
  <c r="AG14" i="42"/>
  <c r="AA14" i="42"/>
  <c r="Z14" i="42"/>
  <c r="T14" i="42"/>
  <c r="S14" i="42"/>
  <c r="R14" i="42"/>
  <c r="M14" i="42"/>
  <c r="L14" i="42"/>
  <c r="K14" i="42"/>
  <c r="CL13" i="42"/>
  <c r="CK13" i="42"/>
  <c r="CE13" i="42"/>
  <c r="CD13" i="42"/>
  <c r="BX13" i="42"/>
  <c r="BW13" i="42"/>
  <c r="BQ13" i="42"/>
  <c r="BP13" i="42"/>
  <c r="BJ13" i="42"/>
  <c r="BI13" i="42"/>
  <c r="BC13" i="42"/>
  <c r="BB13" i="42"/>
  <c r="AV13" i="42"/>
  <c r="AU13" i="42"/>
  <c r="AO13" i="42"/>
  <c r="AN13" i="42"/>
  <c r="AH13" i="42"/>
  <c r="AG13" i="42"/>
  <c r="AA13" i="42"/>
  <c r="Z13" i="42"/>
  <c r="Y13" i="42"/>
  <c r="T13" i="42"/>
  <c r="S13" i="42"/>
  <c r="R13" i="42"/>
  <c r="M13" i="42"/>
  <c r="L13" i="42"/>
  <c r="K13" i="42"/>
  <c r="CL12" i="42"/>
  <c r="CK12" i="42"/>
  <c r="CE12" i="42"/>
  <c r="CD12" i="42"/>
  <c r="BX12" i="42"/>
  <c r="BW12" i="42"/>
  <c r="BQ12" i="42"/>
  <c r="BP12" i="42"/>
  <c r="BJ12" i="42"/>
  <c r="BI12" i="42"/>
  <c r="BC12" i="42"/>
  <c r="BB12" i="42"/>
  <c r="AV12" i="42"/>
  <c r="AU12" i="42"/>
  <c r="AO12" i="42"/>
  <c r="AN12" i="42"/>
  <c r="AH12" i="42"/>
  <c r="AG12" i="42"/>
  <c r="AF12" i="42"/>
  <c r="AA12" i="42"/>
  <c r="Z12" i="42"/>
  <c r="Y12" i="42"/>
  <c r="T12" i="42"/>
  <c r="S12" i="42"/>
  <c r="R12" i="42"/>
  <c r="M12" i="42"/>
  <c r="L12" i="42"/>
  <c r="C12" i="42"/>
  <c r="CL11" i="42"/>
  <c r="CK11" i="42"/>
  <c r="CE11" i="42"/>
  <c r="CD11" i="42"/>
  <c r="BX11" i="42"/>
  <c r="BW11" i="42"/>
  <c r="BQ11" i="42"/>
  <c r="BP11" i="42"/>
  <c r="BJ11" i="42"/>
  <c r="BI11" i="42"/>
  <c r="BC11" i="42"/>
  <c r="BB11" i="42"/>
  <c r="AV11" i="42"/>
  <c r="AU11" i="42"/>
  <c r="AO11" i="42"/>
  <c r="AN11" i="42"/>
  <c r="AM11" i="42"/>
  <c r="AH11" i="42"/>
  <c r="AG11" i="42"/>
  <c r="AF11" i="42"/>
  <c r="AA11" i="42"/>
  <c r="Z11" i="42"/>
  <c r="Y11" i="42"/>
  <c r="T11" i="42"/>
  <c r="S11" i="42"/>
  <c r="M11" i="42"/>
  <c r="L11" i="42"/>
  <c r="C11" i="42"/>
  <c r="CL10" i="42"/>
  <c r="CK10" i="42"/>
  <c r="CE10" i="42"/>
  <c r="CD10" i="42"/>
  <c r="BX10" i="42"/>
  <c r="BW10" i="42"/>
  <c r="BQ10" i="42"/>
  <c r="BP10" i="42"/>
  <c r="BJ10" i="42"/>
  <c r="BI10" i="42"/>
  <c r="BC10" i="42"/>
  <c r="BB10" i="42"/>
  <c r="AV10" i="42"/>
  <c r="AU10" i="42"/>
  <c r="AT10" i="42"/>
  <c r="AO10" i="42"/>
  <c r="AN10" i="42"/>
  <c r="AM10" i="42"/>
  <c r="AH10" i="42"/>
  <c r="AG10" i="42"/>
  <c r="AF10" i="42"/>
  <c r="AA10" i="42"/>
  <c r="Z10" i="42"/>
  <c r="T10" i="42"/>
  <c r="S10" i="42"/>
  <c r="M10" i="42"/>
  <c r="L10" i="42"/>
  <c r="C10" i="42"/>
  <c r="CL9" i="42"/>
  <c r="CK9" i="42"/>
  <c r="CE9" i="42"/>
  <c r="CD9" i="42"/>
  <c r="BX9" i="42"/>
  <c r="BW9" i="42"/>
  <c r="BQ9" i="42"/>
  <c r="BP9" i="42"/>
  <c r="BJ9" i="42"/>
  <c r="BI9" i="42"/>
  <c r="BC9" i="42"/>
  <c r="BB9" i="42"/>
  <c r="AV9" i="42"/>
  <c r="AU9" i="42"/>
  <c r="AT9" i="42"/>
  <c r="AO9" i="42"/>
  <c r="AN9" i="42"/>
  <c r="AM9" i="42"/>
  <c r="AH9" i="42"/>
  <c r="AG9" i="42"/>
  <c r="AA9" i="42"/>
  <c r="Z9" i="42"/>
  <c r="T9" i="42"/>
  <c r="S9" i="42"/>
  <c r="M9" i="42"/>
  <c r="L9" i="42"/>
  <c r="C9" i="42"/>
  <c r="CL8" i="42"/>
  <c r="CK8" i="42"/>
  <c r="CE8" i="42"/>
  <c r="CD8" i="42"/>
  <c r="BX8" i="42"/>
  <c r="BW8" i="42"/>
  <c r="BQ8" i="42"/>
  <c r="BP8" i="42"/>
  <c r="BJ8" i="42"/>
  <c r="BI8" i="42"/>
  <c r="BC8" i="42"/>
  <c r="BB8" i="42"/>
  <c r="AV8" i="42"/>
  <c r="AU8" i="42"/>
  <c r="AT8" i="42"/>
  <c r="AO8" i="42"/>
  <c r="AN8" i="42"/>
  <c r="AH8" i="42"/>
  <c r="AG8" i="42"/>
  <c r="AA8" i="42"/>
  <c r="Z8" i="42"/>
  <c r="T8" i="42"/>
  <c r="S8" i="42"/>
  <c r="M8" i="42"/>
  <c r="L8" i="42"/>
  <c r="C8" i="42"/>
  <c r="CL7" i="42"/>
  <c r="CK7" i="42"/>
  <c r="CE7" i="42"/>
  <c r="CD7" i="42"/>
  <c r="BX7" i="42"/>
  <c r="BW7" i="42"/>
  <c r="BQ7" i="42"/>
  <c r="BP7" i="42"/>
  <c r="BJ7" i="42"/>
  <c r="BI7" i="42"/>
  <c r="BC7" i="42"/>
  <c r="BB7" i="42"/>
  <c r="BA7" i="42"/>
  <c r="AV7" i="42"/>
  <c r="AU7" i="42"/>
  <c r="AO7" i="42"/>
  <c r="AN7" i="42"/>
  <c r="AH7" i="42"/>
  <c r="AG7" i="42"/>
  <c r="AA7" i="42"/>
  <c r="Z7" i="42"/>
  <c r="T7" i="42"/>
  <c r="S7" i="42"/>
  <c r="M7" i="42"/>
  <c r="L7" i="42"/>
  <c r="C7" i="42"/>
  <c r="CL6" i="42"/>
  <c r="CK6" i="42"/>
  <c r="CE6" i="42"/>
  <c r="CD6" i="42"/>
  <c r="BX6" i="42"/>
  <c r="BW6" i="42"/>
  <c r="BQ6" i="42"/>
  <c r="BP6" i="42"/>
  <c r="BJ6" i="42"/>
  <c r="BI6" i="42"/>
  <c r="BH6" i="42"/>
  <c r="BC6" i="42"/>
  <c r="BB6" i="42"/>
  <c r="AV6" i="42"/>
  <c r="AU6" i="42"/>
  <c r="AO6" i="42"/>
  <c r="AN6" i="42"/>
  <c r="AH6" i="42"/>
  <c r="AG6" i="42"/>
  <c r="AA6" i="42"/>
  <c r="Z6" i="42"/>
  <c r="T6" i="42"/>
  <c r="S6" i="42"/>
  <c r="M6" i="42"/>
  <c r="L6" i="42"/>
  <c r="C6" i="42"/>
  <c r="CL5" i="42"/>
  <c r="CK5" i="42"/>
  <c r="CE5" i="42"/>
  <c r="CD5" i="42"/>
  <c r="BX5" i="42"/>
  <c r="BW5" i="42"/>
  <c r="BQ5" i="42"/>
  <c r="BP5" i="42"/>
  <c r="BO5" i="42"/>
  <c r="BJ5" i="42"/>
  <c r="BI5" i="42"/>
  <c r="BC5" i="42"/>
  <c r="BB5" i="42"/>
  <c r="AV5" i="42"/>
  <c r="AU5" i="42"/>
  <c r="AO5" i="42"/>
  <c r="AN5" i="42"/>
  <c r="AH5" i="42"/>
  <c r="AG5" i="42"/>
  <c r="AA5" i="42"/>
  <c r="Z5" i="42"/>
  <c r="T5" i="42"/>
  <c r="S5" i="42"/>
  <c r="M5" i="42"/>
  <c r="L5" i="42"/>
  <c r="C5" i="42"/>
  <c r="F32" i="40"/>
  <c r="C29" i="40"/>
  <c r="C28" i="40"/>
  <c r="C27" i="40"/>
  <c r="CL26" i="40"/>
  <c r="CK26" i="40"/>
  <c r="CE26" i="40"/>
  <c r="CD26" i="40"/>
  <c r="BX26" i="40"/>
  <c r="BW26" i="40"/>
  <c r="BQ26" i="40"/>
  <c r="BP26" i="40"/>
  <c r="BJ26" i="40"/>
  <c r="BI26" i="40"/>
  <c r="BC26" i="40"/>
  <c r="BB26" i="40"/>
  <c r="AV26" i="40"/>
  <c r="AU26" i="40"/>
  <c r="AO26" i="40"/>
  <c r="AN26" i="40"/>
  <c r="AH26" i="40"/>
  <c r="AG26" i="40"/>
  <c r="AA26" i="40"/>
  <c r="Z26" i="40"/>
  <c r="T26" i="40"/>
  <c r="S26" i="40"/>
  <c r="M26" i="40"/>
  <c r="L26" i="40"/>
  <c r="C26" i="40"/>
  <c r="CL25" i="40"/>
  <c r="CK25" i="40"/>
  <c r="CE25" i="40"/>
  <c r="CD25" i="40"/>
  <c r="BX25" i="40"/>
  <c r="BW25" i="40"/>
  <c r="BQ25" i="40"/>
  <c r="BP25" i="40"/>
  <c r="BJ25" i="40"/>
  <c r="BI25" i="40"/>
  <c r="BC25" i="40"/>
  <c r="BB25" i="40"/>
  <c r="AV25" i="40"/>
  <c r="AU25" i="40"/>
  <c r="AO25" i="40"/>
  <c r="AN25" i="40"/>
  <c r="AH25" i="40"/>
  <c r="AG25" i="40"/>
  <c r="AA25" i="40"/>
  <c r="Z25" i="40"/>
  <c r="T25" i="40"/>
  <c r="S25" i="40"/>
  <c r="M25" i="40"/>
  <c r="L25" i="40"/>
  <c r="C25" i="40"/>
  <c r="CL24" i="40"/>
  <c r="CK24" i="40"/>
  <c r="CE24" i="40"/>
  <c r="CD24" i="40"/>
  <c r="BX24" i="40"/>
  <c r="BW24" i="40"/>
  <c r="BQ24" i="40"/>
  <c r="BP24" i="40"/>
  <c r="BJ24" i="40"/>
  <c r="BI24" i="40"/>
  <c r="BC24" i="40"/>
  <c r="BB24" i="40"/>
  <c r="AV24" i="40"/>
  <c r="AU24" i="40"/>
  <c r="AO24" i="40"/>
  <c r="AN24" i="40"/>
  <c r="AH24" i="40"/>
  <c r="AG24" i="40"/>
  <c r="AA24" i="40"/>
  <c r="Z24" i="40"/>
  <c r="T24" i="40"/>
  <c r="S24" i="40"/>
  <c r="M24" i="40"/>
  <c r="L24" i="40"/>
  <c r="C24" i="40"/>
  <c r="CL23" i="40"/>
  <c r="CK23" i="40"/>
  <c r="CE23" i="40"/>
  <c r="CD23" i="40"/>
  <c r="BX23" i="40"/>
  <c r="BW23" i="40"/>
  <c r="BQ23" i="40"/>
  <c r="BP23" i="40"/>
  <c r="BJ23" i="40"/>
  <c r="BI23" i="40"/>
  <c r="BC23" i="40"/>
  <c r="BB23" i="40"/>
  <c r="AV23" i="40"/>
  <c r="AU23" i="40"/>
  <c r="AO23" i="40"/>
  <c r="AN23" i="40"/>
  <c r="AH23" i="40"/>
  <c r="AG23" i="40"/>
  <c r="AA23" i="40"/>
  <c r="Z23" i="40"/>
  <c r="T23" i="40"/>
  <c r="S23" i="40"/>
  <c r="M23" i="40"/>
  <c r="L23" i="40"/>
  <c r="C23" i="40"/>
  <c r="CL22" i="40"/>
  <c r="CK22" i="40"/>
  <c r="CE22" i="40"/>
  <c r="CD22" i="40"/>
  <c r="BX22" i="40"/>
  <c r="BW22" i="40"/>
  <c r="BQ22" i="40"/>
  <c r="BP22" i="40"/>
  <c r="BJ22" i="40"/>
  <c r="BI22" i="40"/>
  <c r="BC22" i="40"/>
  <c r="BB22" i="40"/>
  <c r="AV22" i="40"/>
  <c r="AU22" i="40"/>
  <c r="AO22" i="40"/>
  <c r="AN22" i="40"/>
  <c r="AH22" i="40"/>
  <c r="AG22" i="40"/>
  <c r="AA22" i="40"/>
  <c r="Z22" i="40"/>
  <c r="T22" i="40"/>
  <c r="S22" i="40"/>
  <c r="M22" i="40"/>
  <c r="L22" i="40"/>
  <c r="C22" i="40"/>
  <c r="CL21" i="40"/>
  <c r="CK21" i="40"/>
  <c r="CE21" i="40"/>
  <c r="CD21" i="40"/>
  <c r="BX21" i="40"/>
  <c r="BW21" i="40"/>
  <c r="BQ21" i="40"/>
  <c r="BP21" i="40"/>
  <c r="BJ21" i="40"/>
  <c r="BI21" i="40"/>
  <c r="BC21" i="40"/>
  <c r="BB21" i="40"/>
  <c r="AV21" i="40"/>
  <c r="AU21" i="40"/>
  <c r="AO21" i="40"/>
  <c r="AN21" i="40"/>
  <c r="AH21" i="40"/>
  <c r="AG21" i="40"/>
  <c r="AA21" i="40"/>
  <c r="Z21" i="40"/>
  <c r="T21" i="40"/>
  <c r="S21" i="40"/>
  <c r="M21" i="40"/>
  <c r="L21" i="40"/>
  <c r="C21" i="40"/>
  <c r="F16" i="40"/>
  <c r="CL13" i="40"/>
  <c r="CK13" i="40"/>
  <c r="CE13" i="40"/>
  <c r="CD13" i="40"/>
  <c r="BX13" i="40"/>
  <c r="BW13" i="40"/>
  <c r="BQ13" i="40"/>
  <c r="BP13" i="40"/>
  <c r="BJ13" i="40"/>
  <c r="BI13" i="40"/>
  <c r="BC13" i="40"/>
  <c r="BB13" i="40"/>
  <c r="AV13" i="40"/>
  <c r="AU13" i="40"/>
  <c r="AO13" i="40"/>
  <c r="AN13" i="40"/>
  <c r="AH13" i="40"/>
  <c r="AG13" i="40"/>
  <c r="AA13" i="40"/>
  <c r="Z13" i="40"/>
  <c r="T13" i="40"/>
  <c r="S13" i="40"/>
  <c r="C13" i="40"/>
  <c r="CL12" i="40"/>
  <c r="CK12" i="40"/>
  <c r="CE12" i="40"/>
  <c r="CD12" i="40"/>
  <c r="BX12" i="40"/>
  <c r="BW12" i="40"/>
  <c r="BQ12" i="40"/>
  <c r="BP12" i="40"/>
  <c r="BJ12" i="40"/>
  <c r="BI12" i="40"/>
  <c r="BC12" i="40"/>
  <c r="BB12" i="40"/>
  <c r="AV12" i="40"/>
  <c r="AU12" i="40"/>
  <c r="AO12" i="40"/>
  <c r="AN12" i="40"/>
  <c r="AH12" i="40"/>
  <c r="AG12" i="40"/>
  <c r="AA12" i="40"/>
  <c r="Z12" i="40"/>
  <c r="T12" i="40"/>
  <c r="S12" i="40"/>
  <c r="C12" i="40"/>
  <c r="CL11" i="40"/>
  <c r="CK11" i="40"/>
  <c r="CE11" i="40"/>
  <c r="CD11" i="40"/>
  <c r="BX11" i="40"/>
  <c r="BW11" i="40"/>
  <c r="BQ11" i="40"/>
  <c r="BP11" i="40"/>
  <c r="BJ11" i="40"/>
  <c r="BI11" i="40"/>
  <c r="BC11" i="40"/>
  <c r="BB11" i="40"/>
  <c r="AV11" i="40"/>
  <c r="AU11" i="40"/>
  <c r="AO11" i="40"/>
  <c r="AN11" i="40"/>
  <c r="AH11" i="40"/>
  <c r="AG11" i="40"/>
  <c r="AA11" i="40"/>
  <c r="Z11" i="40"/>
  <c r="T11" i="40"/>
  <c r="S11" i="40"/>
  <c r="M11" i="40"/>
  <c r="L11" i="40"/>
  <c r="C11" i="40"/>
  <c r="CL10" i="40"/>
  <c r="CK10" i="40"/>
  <c r="CE10" i="40"/>
  <c r="CD10" i="40"/>
  <c r="BX10" i="40"/>
  <c r="BW10" i="40"/>
  <c r="BQ10" i="40"/>
  <c r="BP10" i="40"/>
  <c r="BJ10" i="40"/>
  <c r="BI10" i="40"/>
  <c r="BC10" i="40"/>
  <c r="BB10" i="40"/>
  <c r="AV10" i="40"/>
  <c r="AU10" i="40"/>
  <c r="AO10" i="40"/>
  <c r="AN10" i="40"/>
  <c r="AH10" i="40"/>
  <c r="AG10" i="40"/>
  <c r="AA10" i="40"/>
  <c r="Z10" i="40"/>
  <c r="T10" i="40"/>
  <c r="S10" i="40"/>
  <c r="M10" i="40"/>
  <c r="L10" i="40"/>
  <c r="C10" i="40"/>
  <c r="CL9" i="40"/>
  <c r="CK9" i="40"/>
  <c r="CE9" i="40"/>
  <c r="CD9" i="40"/>
  <c r="BX9" i="40"/>
  <c r="BW9" i="40"/>
  <c r="BQ9" i="40"/>
  <c r="BP9" i="40"/>
  <c r="BJ9" i="40"/>
  <c r="BI9" i="40"/>
  <c r="BC9" i="40"/>
  <c r="BB9" i="40"/>
  <c r="AV9" i="40"/>
  <c r="AU9" i="40"/>
  <c r="AO9" i="40"/>
  <c r="AN9" i="40"/>
  <c r="AH9" i="40"/>
  <c r="AG9" i="40"/>
  <c r="AA9" i="40"/>
  <c r="Z9" i="40"/>
  <c r="T9" i="40"/>
  <c r="S9" i="40"/>
  <c r="M9" i="40"/>
  <c r="L9" i="40"/>
  <c r="C9" i="40"/>
  <c r="CL8" i="40"/>
  <c r="CK8" i="40"/>
  <c r="CE8" i="40"/>
  <c r="CD8" i="40"/>
  <c r="BX8" i="40"/>
  <c r="BW8" i="40"/>
  <c r="BQ8" i="40"/>
  <c r="BP8" i="40"/>
  <c r="BJ8" i="40"/>
  <c r="BI8" i="40"/>
  <c r="BC8" i="40"/>
  <c r="BB8" i="40"/>
  <c r="AV8" i="40"/>
  <c r="AU8" i="40"/>
  <c r="AO8" i="40"/>
  <c r="AN8" i="40"/>
  <c r="AH8" i="40"/>
  <c r="AG8" i="40"/>
  <c r="AA8" i="40"/>
  <c r="Z8" i="40"/>
  <c r="T8" i="40"/>
  <c r="S8" i="40"/>
  <c r="M8" i="40"/>
  <c r="L8" i="40"/>
  <c r="C8" i="40"/>
  <c r="CL7" i="40"/>
  <c r="CK7" i="40"/>
  <c r="CE7" i="40"/>
  <c r="CD7" i="40"/>
  <c r="BX7" i="40"/>
  <c r="BW7" i="40"/>
  <c r="BQ7" i="40"/>
  <c r="BP7" i="40"/>
  <c r="BJ7" i="40"/>
  <c r="BI7" i="40"/>
  <c r="BC7" i="40"/>
  <c r="BB7" i="40"/>
  <c r="AV7" i="40"/>
  <c r="AU7" i="40"/>
  <c r="AO7" i="40"/>
  <c r="AN7" i="40"/>
  <c r="AH7" i="40"/>
  <c r="AG7" i="40"/>
  <c r="AA7" i="40"/>
  <c r="Z7" i="40"/>
  <c r="T7" i="40"/>
  <c r="S7" i="40"/>
  <c r="M7" i="40"/>
  <c r="L7" i="40"/>
  <c r="C7" i="40"/>
  <c r="CL6" i="40"/>
  <c r="CK6" i="40"/>
  <c r="CE6" i="40"/>
  <c r="CD6" i="40"/>
  <c r="BX6" i="40"/>
  <c r="BW6" i="40"/>
  <c r="BQ6" i="40"/>
  <c r="BP6" i="40"/>
  <c r="BJ6" i="40"/>
  <c r="BI6" i="40"/>
  <c r="BC6" i="40"/>
  <c r="BB6" i="40"/>
  <c r="AV6" i="40"/>
  <c r="AU6" i="40"/>
  <c r="AO6" i="40"/>
  <c r="AN6" i="40"/>
  <c r="AH6" i="40"/>
  <c r="AG6" i="40"/>
  <c r="AA6" i="40"/>
  <c r="Z6" i="40"/>
  <c r="T6" i="40"/>
  <c r="S6" i="40"/>
  <c r="M6" i="40"/>
  <c r="L6" i="40"/>
  <c r="C6" i="40"/>
  <c r="CL5" i="40"/>
  <c r="CK5" i="40"/>
  <c r="CE5" i="40"/>
  <c r="CD5" i="40"/>
  <c r="BX5" i="40"/>
  <c r="BW5" i="40"/>
  <c r="BQ5" i="40"/>
  <c r="BP5" i="40"/>
  <c r="BJ5" i="40"/>
  <c r="BI5" i="40"/>
  <c r="BC5" i="40"/>
  <c r="BB5" i="40"/>
  <c r="AV5" i="40"/>
  <c r="AU5" i="40"/>
  <c r="AO5" i="40"/>
  <c r="AN5" i="40"/>
  <c r="AH5" i="40"/>
  <c r="AG5" i="40"/>
  <c r="AA5" i="40"/>
  <c r="Z5" i="40"/>
  <c r="T5" i="40"/>
  <c r="S5" i="40"/>
  <c r="M5" i="40"/>
  <c r="L5" i="40"/>
  <c r="C5" i="40"/>
  <c r="F33" i="36"/>
  <c r="CK33" i="36"/>
  <c r="CL32" i="36"/>
  <c r="CK32" i="36"/>
  <c r="CE32" i="36"/>
  <c r="CD32" i="36"/>
  <c r="BX32" i="36"/>
  <c r="BW32" i="36"/>
  <c r="BQ32" i="36"/>
  <c r="BP32" i="36"/>
  <c r="BJ32" i="36"/>
  <c r="BI32" i="36"/>
  <c r="BC32" i="36"/>
  <c r="BB32" i="36"/>
  <c r="AV32" i="36"/>
  <c r="AU32" i="36"/>
  <c r="AO32" i="36"/>
  <c r="AN32" i="36"/>
  <c r="AH32" i="36"/>
  <c r="AG32" i="36"/>
  <c r="AA32" i="36"/>
  <c r="Z32" i="36"/>
  <c r="T32" i="36"/>
  <c r="S32" i="36"/>
  <c r="M32" i="36"/>
  <c r="L32" i="36"/>
  <c r="K32" i="36"/>
  <c r="CL31" i="36"/>
  <c r="CK31" i="36"/>
  <c r="CE31" i="36"/>
  <c r="CD31" i="36"/>
  <c r="BX31" i="36"/>
  <c r="BW31" i="36"/>
  <c r="BQ31" i="36"/>
  <c r="BP31" i="36"/>
  <c r="BJ31" i="36"/>
  <c r="BI31" i="36"/>
  <c r="BC31" i="36"/>
  <c r="BB31" i="36"/>
  <c r="AV31" i="36"/>
  <c r="AU31" i="36"/>
  <c r="AO31" i="36"/>
  <c r="AN31" i="36"/>
  <c r="AH31" i="36"/>
  <c r="AG31" i="36"/>
  <c r="AA31" i="36"/>
  <c r="Z31" i="36"/>
  <c r="T31" i="36"/>
  <c r="S31" i="36"/>
  <c r="R31" i="36"/>
  <c r="M31" i="36"/>
  <c r="L31" i="36"/>
  <c r="K31" i="36"/>
  <c r="CL30" i="36"/>
  <c r="CK30" i="36"/>
  <c r="CE30" i="36"/>
  <c r="CD30" i="36"/>
  <c r="BX30" i="36"/>
  <c r="BW30" i="36"/>
  <c r="BQ30" i="36"/>
  <c r="BP30" i="36"/>
  <c r="BJ30" i="36"/>
  <c r="BI30" i="36"/>
  <c r="BC30" i="36"/>
  <c r="BB30" i="36"/>
  <c r="AV30" i="36"/>
  <c r="AU30" i="36"/>
  <c r="AO30" i="36"/>
  <c r="AN30" i="36"/>
  <c r="AH30" i="36"/>
  <c r="AG30" i="36"/>
  <c r="AA30" i="36"/>
  <c r="Z30" i="36"/>
  <c r="Y30" i="36"/>
  <c r="T30" i="36"/>
  <c r="S30" i="36"/>
  <c r="R30" i="36"/>
  <c r="M30" i="36"/>
  <c r="L30" i="36"/>
  <c r="K30" i="36"/>
  <c r="CL29" i="36"/>
  <c r="CK29" i="36"/>
  <c r="CE29" i="36"/>
  <c r="CD29" i="36"/>
  <c r="BX29" i="36"/>
  <c r="BW29" i="36"/>
  <c r="BQ29" i="36"/>
  <c r="BP29" i="36"/>
  <c r="BJ29" i="36"/>
  <c r="BI29" i="36"/>
  <c r="BC29" i="36"/>
  <c r="BB29" i="36"/>
  <c r="AV29" i="36"/>
  <c r="AU29" i="36"/>
  <c r="AO29" i="36"/>
  <c r="AN29" i="36"/>
  <c r="AH29" i="36"/>
  <c r="AG29" i="36"/>
  <c r="AF29" i="36"/>
  <c r="AA29" i="36"/>
  <c r="Z29" i="36"/>
  <c r="Y29" i="36"/>
  <c r="T29" i="36"/>
  <c r="S29" i="36"/>
  <c r="R29" i="36"/>
  <c r="M29" i="36"/>
  <c r="L29" i="36"/>
  <c r="C29" i="36"/>
  <c r="CL28" i="36"/>
  <c r="CK28" i="36"/>
  <c r="CE28" i="36"/>
  <c r="CD28" i="36"/>
  <c r="BX28" i="36"/>
  <c r="BW28" i="36"/>
  <c r="BQ28" i="36"/>
  <c r="BP28" i="36"/>
  <c r="BJ28" i="36"/>
  <c r="BI28" i="36"/>
  <c r="BC28" i="36"/>
  <c r="BB28" i="36"/>
  <c r="AV28" i="36"/>
  <c r="AU28" i="36"/>
  <c r="AO28" i="36"/>
  <c r="AN28" i="36"/>
  <c r="AM28" i="36"/>
  <c r="AH28" i="36"/>
  <c r="AG28" i="36"/>
  <c r="AF28" i="36"/>
  <c r="AA28" i="36"/>
  <c r="Z28" i="36"/>
  <c r="Y28" i="36"/>
  <c r="T28" i="36"/>
  <c r="S28" i="36"/>
  <c r="M28" i="36"/>
  <c r="L28" i="36"/>
  <c r="C28" i="36"/>
  <c r="CL27" i="36"/>
  <c r="CK27" i="36"/>
  <c r="CE27" i="36"/>
  <c r="CD27" i="36"/>
  <c r="BX27" i="36"/>
  <c r="BW27" i="36"/>
  <c r="BQ27" i="36"/>
  <c r="BP27" i="36"/>
  <c r="BJ27" i="36"/>
  <c r="BI27" i="36"/>
  <c r="BC27" i="36"/>
  <c r="BB27" i="36"/>
  <c r="AV27" i="36"/>
  <c r="AU27" i="36"/>
  <c r="AT27" i="36"/>
  <c r="AO27" i="36"/>
  <c r="AN27" i="36"/>
  <c r="AM27" i="36"/>
  <c r="AH27" i="36"/>
  <c r="AG27" i="36"/>
  <c r="AF27" i="36"/>
  <c r="AA27" i="36"/>
  <c r="Z27" i="36"/>
  <c r="T27" i="36"/>
  <c r="S27" i="36"/>
  <c r="M27" i="36"/>
  <c r="L27" i="36"/>
  <c r="C27" i="36"/>
  <c r="CL26" i="36"/>
  <c r="CK26" i="36"/>
  <c r="CE26" i="36"/>
  <c r="CD26" i="36"/>
  <c r="BX26" i="36"/>
  <c r="BW26" i="36"/>
  <c r="BQ26" i="36"/>
  <c r="BP26" i="36"/>
  <c r="BJ26" i="36"/>
  <c r="BI26" i="36"/>
  <c r="BC26" i="36"/>
  <c r="BB26" i="36"/>
  <c r="AV26" i="36"/>
  <c r="AU26" i="36"/>
  <c r="AT26" i="36"/>
  <c r="AO26" i="36"/>
  <c r="AN26" i="36"/>
  <c r="AM26" i="36"/>
  <c r="AH26" i="36"/>
  <c r="AG26" i="36"/>
  <c r="AA26" i="36"/>
  <c r="Z26" i="36"/>
  <c r="T26" i="36"/>
  <c r="S26" i="36"/>
  <c r="M26" i="36"/>
  <c r="L26" i="36"/>
  <c r="C26" i="36"/>
  <c r="CL25" i="36"/>
  <c r="CK25" i="36"/>
  <c r="CE25" i="36"/>
  <c r="CD25" i="36"/>
  <c r="BX25" i="36"/>
  <c r="BW25" i="36"/>
  <c r="BQ25" i="36"/>
  <c r="BP25" i="36"/>
  <c r="BJ25" i="36"/>
  <c r="BI25" i="36"/>
  <c r="BC25" i="36"/>
  <c r="BB25" i="36"/>
  <c r="AV25" i="36"/>
  <c r="AU25" i="36"/>
  <c r="AT25" i="36"/>
  <c r="AO25" i="36"/>
  <c r="AN25" i="36"/>
  <c r="AH25" i="36"/>
  <c r="AG25" i="36"/>
  <c r="AA25" i="36"/>
  <c r="Z25" i="36"/>
  <c r="T25" i="36"/>
  <c r="S25" i="36"/>
  <c r="M25" i="36"/>
  <c r="L25" i="36"/>
  <c r="C25" i="36"/>
  <c r="CL24" i="36"/>
  <c r="CK24" i="36"/>
  <c r="CE24" i="36"/>
  <c r="CD24" i="36"/>
  <c r="BX24" i="36"/>
  <c r="BW24" i="36"/>
  <c r="BQ24" i="36"/>
  <c r="BP24" i="36"/>
  <c r="BJ24" i="36"/>
  <c r="BI24" i="36"/>
  <c r="BC24" i="36"/>
  <c r="BB24" i="36"/>
  <c r="BA24" i="36"/>
  <c r="AV24" i="36"/>
  <c r="AU24" i="36"/>
  <c r="AO24" i="36"/>
  <c r="AN24" i="36"/>
  <c r="AH24" i="36"/>
  <c r="AG24" i="36"/>
  <c r="AA24" i="36"/>
  <c r="Z24" i="36"/>
  <c r="T24" i="36"/>
  <c r="S24" i="36"/>
  <c r="M24" i="36"/>
  <c r="L24" i="36"/>
  <c r="C24" i="36"/>
  <c r="CL23" i="36"/>
  <c r="CK23" i="36"/>
  <c r="CE23" i="36"/>
  <c r="CD23" i="36"/>
  <c r="BX23" i="36"/>
  <c r="BW23" i="36"/>
  <c r="BQ23" i="36"/>
  <c r="BP23" i="36"/>
  <c r="BJ23" i="36"/>
  <c r="BI23" i="36"/>
  <c r="BH23" i="36"/>
  <c r="BC23" i="36"/>
  <c r="BB23" i="36"/>
  <c r="AV23" i="36"/>
  <c r="AU23" i="36"/>
  <c r="AO23" i="36"/>
  <c r="AN23" i="36"/>
  <c r="AH23" i="36"/>
  <c r="AG23" i="36"/>
  <c r="AA23" i="36"/>
  <c r="Z23" i="36"/>
  <c r="T23" i="36"/>
  <c r="S23" i="36"/>
  <c r="M23" i="36"/>
  <c r="L23" i="36"/>
  <c r="C23" i="36"/>
  <c r="CL22" i="36"/>
  <c r="CK22" i="36"/>
  <c r="CE22" i="36"/>
  <c r="CD22" i="36"/>
  <c r="BX22" i="36"/>
  <c r="BW22" i="36"/>
  <c r="BQ22" i="36"/>
  <c r="BP22" i="36"/>
  <c r="BO22" i="36"/>
  <c r="BJ22" i="36"/>
  <c r="BI22" i="36"/>
  <c r="BC22" i="36"/>
  <c r="BB22" i="36"/>
  <c r="AV22" i="36"/>
  <c r="AU22" i="36"/>
  <c r="AO22" i="36"/>
  <c r="AN22" i="36"/>
  <c r="AH22" i="36"/>
  <c r="AG22" i="36"/>
  <c r="AA22" i="36"/>
  <c r="Z22" i="36"/>
  <c r="T22" i="36"/>
  <c r="S22" i="36"/>
  <c r="M22" i="36"/>
  <c r="L22" i="36"/>
  <c r="C22" i="36"/>
  <c r="F16" i="36"/>
  <c r="CE16" i="36" s="1"/>
  <c r="CL15" i="36"/>
  <c r="CK15" i="36"/>
  <c r="CE15" i="36"/>
  <c r="CD15" i="36"/>
  <c r="BX15" i="36"/>
  <c r="BW15" i="36"/>
  <c r="BQ15" i="36"/>
  <c r="BP15" i="36"/>
  <c r="BJ15" i="36"/>
  <c r="BI15" i="36"/>
  <c r="BC15" i="36"/>
  <c r="BB15" i="36"/>
  <c r="AV15" i="36"/>
  <c r="AU15" i="36"/>
  <c r="AO15" i="36"/>
  <c r="AN15" i="36"/>
  <c r="AH15" i="36"/>
  <c r="AG15" i="36"/>
  <c r="AA15" i="36"/>
  <c r="Z15" i="36"/>
  <c r="T15" i="36"/>
  <c r="S15" i="36"/>
  <c r="M15" i="36"/>
  <c r="L15" i="36"/>
  <c r="K15" i="36"/>
  <c r="CL14" i="36"/>
  <c r="CK14" i="36"/>
  <c r="CE14" i="36"/>
  <c r="CD14" i="36"/>
  <c r="BX14" i="36"/>
  <c r="BW14" i="36"/>
  <c r="BQ14" i="36"/>
  <c r="BP14" i="36"/>
  <c r="BJ14" i="36"/>
  <c r="BI14" i="36"/>
  <c r="BC14" i="36"/>
  <c r="BB14" i="36"/>
  <c r="AV14" i="36"/>
  <c r="AU14" i="36"/>
  <c r="AO14" i="36"/>
  <c r="AN14" i="36"/>
  <c r="AH14" i="36"/>
  <c r="AG14" i="36"/>
  <c r="AA14" i="36"/>
  <c r="Z14" i="36"/>
  <c r="Q14" i="36"/>
  <c r="S14" i="36" s="1"/>
  <c r="M14" i="36"/>
  <c r="L14" i="36"/>
  <c r="K14" i="36"/>
  <c r="CL13" i="36"/>
  <c r="CK13" i="36"/>
  <c r="CE13" i="36"/>
  <c r="CD13" i="36"/>
  <c r="BX13" i="36"/>
  <c r="BW13" i="36"/>
  <c r="BQ13" i="36"/>
  <c r="BP13" i="36"/>
  <c r="BJ13" i="36"/>
  <c r="BI13" i="36"/>
  <c r="BC13" i="36"/>
  <c r="BB13" i="36"/>
  <c r="AV13" i="36"/>
  <c r="AU13" i="36"/>
  <c r="AO13" i="36"/>
  <c r="AN13" i="36"/>
  <c r="AH13" i="36"/>
  <c r="AG13" i="36"/>
  <c r="AA13" i="36"/>
  <c r="Z13" i="36"/>
  <c r="Y13" i="36"/>
  <c r="T13" i="36"/>
  <c r="S13" i="36"/>
  <c r="R13" i="36"/>
  <c r="M13" i="36"/>
  <c r="L13" i="36"/>
  <c r="K13" i="36"/>
  <c r="CL12" i="36"/>
  <c r="CK12" i="36"/>
  <c r="CE12" i="36"/>
  <c r="CD12" i="36"/>
  <c r="BX12" i="36"/>
  <c r="BW12" i="36"/>
  <c r="BQ12" i="36"/>
  <c r="BP12" i="36"/>
  <c r="BJ12" i="36"/>
  <c r="BI12" i="36"/>
  <c r="BC12" i="36"/>
  <c r="BB12" i="36"/>
  <c r="AV12" i="36"/>
  <c r="AU12" i="36"/>
  <c r="AO12" i="36"/>
  <c r="AN12" i="36"/>
  <c r="AH12" i="36"/>
  <c r="AG12" i="36"/>
  <c r="AF12" i="36"/>
  <c r="AA12" i="36"/>
  <c r="Z12" i="36"/>
  <c r="Y12" i="36"/>
  <c r="T12" i="36"/>
  <c r="S12" i="36"/>
  <c r="R12" i="36"/>
  <c r="M12" i="36"/>
  <c r="L12" i="36"/>
  <c r="C12" i="36"/>
  <c r="CL11" i="36"/>
  <c r="CK11" i="36"/>
  <c r="CE11" i="36"/>
  <c r="CD11" i="36"/>
  <c r="BX11" i="36"/>
  <c r="BW11" i="36"/>
  <c r="BQ11" i="36"/>
  <c r="BP11" i="36"/>
  <c r="BJ11" i="36"/>
  <c r="BI11" i="36"/>
  <c r="BC11" i="36"/>
  <c r="BB11" i="36"/>
  <c r="AV11" i="36"/>
  <c r="AU11" i="36"/>
  <c r="AO11" i="36"/>
  <c r="AN11" i="36"/>
  <c r="AM11" i="36"/>
  <c r="AH11" i="36"/>
  <c r="AG11" i="36"/>
  <c r="AF11" i="36"/>
  <c r="AA11" i="36"/>
  <c r="Z11" i="36"/>
  <c r="Y11" i="36"/>
  <c r="T11" i="36"/>
  <c r="S11" i="36"/>
  <c r="M11" i="36"/>
  <c r="L11" i="36"/>
  <c r="C11" i="36"/>
  <c r="CL10" i="36"/>
  <c r="CK10" i="36"/>
  <c r="CE10" i="36"/>
  <c r="CD10" i="36"/>
  <c r="BX10" i="36"/>
  <c r="BW10" i="36"/>
  <c r="BQ10" i="36"/>
  <c r="BP10" i="36"/>
  <c r="BJ10" i="36"/>
  <c r="BI10" i="36"/>
  <c r="BC10" i="36"/>
  <c r="BB10" i="36"/>
  <c r="AV10" i="36"/>
  <c r="AU10" i="36"/>
  <c r="AT10" i="36"/>
  <c r="AO10" i="36"/>
  <c r="AN10" i="36"/>
  <c r="AM10" i="36"/>
  <c r="AH10" i="36"/>
  <c r="AG10" i="36"/>
  <c r="AF10" i="36"/>
  <c r="AA10" i="36"/>
  <c r="Z10" i="36"/>
  <c r="T10" i="36"/>
  <c r="S10" i="36"/>
  <c r="M10" i="36"/>
  <c r="L10" i="36"/>
  <c r="C10" i="36"/>
  <c r="CL9" i="36"/>
  <c r="CK9" i="36"/>
  <c r="CE9" i="36"/>
  <c r="CD9" i="36"/>
  <c r="BX9" i="36"/>
  <c r="BW9" i="36"/>
  <c r="BQ9" i="36"/>
  <c r="BP9" i="36"/>
  <c r="BJ9" i="36"/>
  <c r="BI9" i="36"/>
  <c r="BC9" i="36"/>
  <c r="BB9" i="36"/>
  <c r="BA9" i="36"/>
  <c r="AV9" i="36"/>
  <c r="AU9" i="36"/>
  <c r="AT9" i="36"/>
  <c r="AO9" i="36"/>
  <c r="AN9" i="36"/>
  <c r="AM9" i="36"/>
  <c r="AH9" i="36"/>
  <c r="AG9" i="36"/>
  <c r="AA9" i="36"/>
  <c r="Z9" i="36"/>
  <c r="T9" i="36"/>
  <c r="S9" i="36"/>
  <c r="M9" i="36"/>
  <c r="L9" i="36"/>
  <c r="C9" i="36"/>
  <c r="CL8" i="36"/>
  <c r="CK8" i="36"/>
  <c r="CE8" i="36"/>
  <c r="CD8" i="36"/>
  <c r="BX8" i="36"/>
  <c r="BW8" i="36"/>
  <c r="BQ8" i="36"/>
  <c r="BP8" i="36"/>
  <c r="BJ8" i="36"/>
  <c r="BI8" i="36"/>
  <c r="BH8" i="36"/>
  <c r="BC8" i="36"/>
  <c r="BB8" i="36"/>
  <c r="BA8" i="36"/>
  <c r="AV8" i="36"/>
  <c r="AU8" i="36"/>
  <c r="AT8" i="36"/>
  <c r="AO8" i="36"/>
  <c r="AN8" i="36"/>
  <c r="AH8" i="36"/>
  <c r="AG8" i="36"/>
  <c r="AA8" i="36"/>
  <c r="Z8" i="36"/>
  <c r="T8" i="36"/>
  <c r="S8" i="36"/>
  <c r="M8" i="36"/>
  <c r="L8" i="36"/>
  <c r="C8" i="36"/>
  <c r="CL7" i="36"/>
  <c r="CK7" i="36"/>
  <c r="CE7" i="36"/>
  <c r="CD7" i="36"/>
  <c r="BX7" i="36"/>
  <c r="BW7" i="36"/>
  <c r="BQ7" i="36"/>
  <c r="BP7" i="36"/>
  <c r="BO7" i="36"/>
  <c r="BJ7" i="36"/>
  <c r="BI7" i="36"/>
  <c r="BC7" i="36"/>
  <c r="BB7" i="36"/>
  <c r="BA7" i="36"/>
  <c r="AV7" i="36"/>
  <c r="AU7" i="36"/>
  <c r="AO7" i="36"/>
  <c r="AN7" i="36"/>
  <c r="AH7" i="36"/>
  <c r="AG7" i="36"/>
  <c r="AA7" i="36"/>
  <c r="Z7" i="36"/>
  <c r="T7" i="36"/>
  <c r="S7" i="36"/>
  <c r="M7" i="36"/>
  <c r="L7" i="36"/>
  <c r="C7" i="36"/>
  <c r="CL6" i="36"/>
  <c r="CK6" i="36"/>
  <c r="CE6" i="36"/>
  <c r="CD6" i="36"/>
  <c r="BX6" i="36"/>
  <c r="BW6" i="36"/>
  <c r="BQ6" i="36"/>
  <c r="BP6" i="36"/>
  <c r="BJ6" i="36"/>
  <c r="BI6" i="36"/>
  <c r="BH6" i="36"/>
  <c r="BC6" i="36"/>
  <c r="BB6" i="36"/>
  <c r="AV6" i="36"/>
  <c r="AU6" i="36"/>
  <c r="AO6" i="36"/>
  <c r="AN6" i="36"/>
  <c r="AH6" i="36"/>
  <c r="AG6" i="36"/>
  <c r="AA6" i="36"/>
  <c r="Z6" i="36"/>
  <c r="T6" i="36"/>
  <c r="S6" i="36"/>
  <c r="M6" i="36"/>
  <c r="L6" i="36"/>
  <c r="C6" i="36"/>
  <c r="CL5" i="36"/>
  <c r="CK5" i="36"/>
  <c r="CE5" i="36"/>
  <c r="CD5" i="36"/>
  <c r="BX5" i="36"/>
  <c r="BW5" i="36"/>
  <c r="BQ5" i="36"/>
  <c r="BP5" i="36"/>
  <c r="BO5" i="36"/>
  <c r="BJ5" i="36"/>
  <c r="BI5" i="36"/>
  <c r="BC5" i="36"/>
  <c r="BB5" i="36"/>
  <c r="AV5" i="36"/>
  <c r="AU5" i="36"/>
  <c r="AO5" i="36"/>
  <c r="AN5" i="36"/>
  <c r="AH5" i="36"/>
  <c r="AG5" i="36"/>
  <c r="AA5" i="36"/>
  <c r="Z5" i="36"/>
  <c r="T5" i="36"/>
  <c r="S5" i="36"/>
  <c r="M5" i="36"/>
  <c r="L5" i="36"/>
  <c r="C5" i="36"/>
  <c r="F33" i="35"/>
  <c r="CL29" i="35"/>
  <c r="CK29" i="35"/>
  <c r="CE29" i="35"/>
  <c r="CD29" i="35"/>
  <c r="BX29" i="35"/>
  <c r="BW29" i="35"/>
  <c r="BQ29" i="35"/>
  <c r="BP29" i="35"/>
  <c r="BJ29" i="35"/>
  <c r="BI29" i="35"/>
  <c r="BC29" i="35"/>
  <c r="BB29" i="35"/>
  <c r="AV29" i="35"/>
  <c r="AU29" i="35"/>
  <c r="AO29" i="35"/>
  <c r="AN29" i="35"/>
  <c r="AH29" i="35"/>
  <c r="AG29" i="35"/>
  <c r="AA29" i="35"/>
  <c r="Z29" i="35"/>
  <c r="T29" i="35"/>
  <c r="S29" i="35"/>
  <c r="M29" i="35"/>
  <c r="L29" i="35"/>
  <c r="C29" i="35"/>
  <c r="CL28" i="35"/>
  <c r="CK28" i="35"/>
  <c r="CE28" i="35"/>
  <c r="CD28" i="35"/>
  <c r="BX28" i="35"/>
  <c r="BW28" i="35"/>
  <c r="BQ28" i="35"/>
  <c r="BP28" i="35"/>
  <c r="BJ28" i="35"/>
  <c r="BI28" i="35"/>
  <c r="BC28" i="35"/>
  <c r="BB28" i="35"/>
  <c r="AV28" i="35"/>
  <c r="AU28" i="35"/>
  <c r="AO28" i="35"/>
  <c r="AN28" i="35"/>
  <c r="AH28" i="35"/>
  <c r="AG28" i="35"/>
  <c r="AA28" i="35"/>
  <c r="Z28" i="35"/>
  <c r="T28" i="35"/>
  <c r="S28" i="35"/>
  <c r="M28" i="35"/>
  <c r="L28" i="35"/>
  <c r="C28" i="35"/>
  <c r="CL27" i="35"/>
  <c r="CK27" i="35"/>
  <c r="CE27" i="35"/>
  <c r="CD27" i="35"/>
  <c r="BX27" i="35"/>
  <c r="BW27" i="35"/>
  <c r="BQ27" i="35"/>
  <c r="BP27" i="35"/>
  <c r="BJ27" i="35"/>
  <c r="BI27" i="35"/>
  <c r="BC27" i="35"/>
  <c r="BB27" i="35"/>
  <c r="AV27" i="35"/>
  <c r="AU27" i="35"/>
  <c r="AO27" i="35"/>
  <c r="AN27" i="35"/>
  <c r="AH27" i="35"/>
  <c r="AG27" i="35"/>
  <c r="AA27" i="35"/>
  <c r="Z27" i="35"/>
  <c r="T27" i="35"/>
  <c r="S27" i="35"/>
  <c r="M27" i="35"/>
  <c r="L27" i="35"/>
  <c r="C27" i="35"/>
  <c r="CL26" i="35"/>
  <c r="CK26" i="35"/>
  <c r="CE26" i="35"/>
  <c r="CD26" i="35"/>
  <c r="BX26" i="35"/>
  <c r="BW26" i="35"/>
  <c r="BQ26" i="35"/>
  <c r="BP26" i="35"/>
  <c r="BJ26" i="35"/>
  <c r="BI26" i="35"/>
  <c r="BC26" i="35"/>
  <c r="BB26" i="35"/>
  <c r="AV26" i="35"/>
  <c r="AU26" i="35"/>
  <c r="AO26" i="35"/>
  <c r="AN26" i="35"/>
  <c r="AH26" i="35"/>
  <c r="AG26" i="35"/>
  <c r="AA26" i="35"/>
  <c r="Z26" i="35"/>
  <c r="T26" i="35"/>
  <c r="S26" i="35"/>
  <c r="M26" i="35"/>
  <c r="L26" i="35"/>
  <c r="C26" i="35"/>
  <c r="CL25" i="35"/>
  <c r="CK25" i="35"/>
  <c r="CE25" i="35"/>
  <c r="CD25" i="35"/>
  <c r="BX25" i="35"/>
  <c r="BW25" i="35"/>
  <c r="BQ25" i="35"/>
  <c r="BP25" i="35"/>
  <c r="BJ25" i="35"/>
  <c r="BI25" i="35"/>
  <c r="BC25" i="35"/>
  <c r="BB25" i="35"/>
  <c r="AV25" i="35"/>
  <c r="AU25" i="35"/>
  <c r="AO25" i="35"/>
  <c r="AN25" i="35"/>
  <c r="AH25" i="35"/>
  <c r="AG25" i="35"/>
  <c r="AA25" i="35"/>
  <c r="Z25" i="35"/>
  <c r="T25" i="35"/>
  <c r="S25" i="35"/>
  <c r="M25" i="35"/>
  <c r="L25" i="35"/>
  <c r="C25" i="35"/>
  <c r="CL24" i="35"/>
  <c r="CK24" i="35"/>
  <c r="CE24" i="35"/>
  <c r="CD24" i="35"/>
  <c r="BX24" i="35"/>
  <c r="BW24" i="35"/>
  <c r="BQ24" i="35"/>
  <c r="BP24" i="35"/>
  <c r="BJ24" i="35"/>
  <c r="BI24" i="35"/>
  <c r="BC24" i="35"/>
  <c r="BB24" i="35"/>
  <c r="AV24" i="35"/>
  <c r="AU24" i="35"/>
  <c r="AO24" i="35"/>
  <c r="AN24" i="35"/>
  <c r="AH24" i="35"/>
  <c r="AG24" i="35"/>
  <c r="AA24" i="35"/>
  <c r="Z24" i="35"/>
  <c r="T24" i="35"/>
  <c r="S24" i="35"/>
  <c r="M24" i="35"/>
  <c r="L24" i="35"/>
  <c r="C24" i="35"/>
  <c r="CL23" i="35"/>
  <c r="CK23" i="35"/>
  <c r="CE23" i="35"/>
  <c r="CD23" i="35"/>
  <c r="BX23" i="35"/>
  <c r="BW23" i="35"/>
  <c r="BQ23" i="35"/>
  <c r="BP23" i="35"/>
  <c r="BJ23" i="35"/>
  <c r="BI23" i="35"/>
  <c r="BC23" i="35"/>
  <c r="BB23" i="35"/>
  <c r="AV23" i="35"/>
  <c r="AU23" i="35"/>
  <c r="AO23" i="35"/>
  <c r="AN23" i="35"/>
  <c r="AH23" i="35"/>
  <c r="AG23" i="35"/>
  <c r="AA23" i="35"/>
  <c r="Z23" i="35"/>
  <c r="T23" i="35"/>
  <c r="S23" i="35"/>
  <c r="M23" i="35"/>
  <c r="L23" i="35"/>
  <c r="C23" i="35"/>
  <c r="CL22" i="35"/>
  <c r="CK22" i="35"/>
  <c r="CE22" i="35"/>
  <c r="CD22" i="35"/>
  <c r="BX22" i="35"/>
  <c r="BW22" i="35"/>
  <c r="BQ22" i="35"/>
  <c r="BP22" i="35"/>
  <c r="BJ22" i="35"/>
  <c r="BI22" i="35"/>
  <c r="BC22" i="35"/>
  <c r="BB22" i="35"/>
  <c r="AV22" i="35"/>
  <c r="AU22" i="35"/>
  <c r="AO22" i="35"/>
  <c r="AN22" i="35"/>
  <c r="AH22" i="35"/>
  <c r="AG22" i="35"/>
  <c r="AA22" i="35"/>
  <c r="Z22" i="35"/>
  <c r="T22" i="35"/>
  <c r="S22" i="35"/>
  <c r="M22" i="35"/>
  <c r="L22" i="35"/>
  <c r="C22" i="35"/>
  <c r="F16" i="35"/>
  <c r="M16" i="35" s="1"/>
  <c r="CL12" i="35"/>
  <c r="CK12" i="35"/>
  <c r="CE12" i="35"/>
  <c r="CD12" i="35"/>
  <c r="BX12" i="35"/>
  <c r="BW12" i="35"/>
  <c r="BQ12" i="35"/>
  <c r="BP12" i="35"/>
  <c r="BJ12" i="35"/>
  <c r="BI12" i="35"/>
  <c r="BC12" i="35"/>
  <c r="BB12" i="35"/>
  <c r="AV12" i="35"/>
  <c r="AU12" i="35"/>
  <c r="AO12" i="35"/>
  <c r="AN12" i="35"/>
  <c r="AH12" i="35"/>
  <c r="AG12" i="35"/>
  <c r="AA12" i="35"/>
  <c r="Z12" i="35"/>
  <c r="T12" i="35"/>
  <c r="S12" i="35"/>
  <c r="M12" i="35"/>
  <c r="L12" i="35"/>
  <c r="C12" i="35"/>
  <c r="CL11" i="35"/>
  <c r="CK11" i="35"/>
  <c r="CE11" i="35"/>
  <c r="CD11" i="35"/>
  <c r="BX11" i="35"/>
  <c r="BW11" i="35"/>
  <c r="BQ11" i="35"/>
  <c r="BP11" i="35"/>
  <c r="BJ11" i="35"/>
  <c r="BI11" i="35"/>
  <c r="BC11" i="35"/>
  <c r="BB11" i="35"/>
  <c r="AV11" i="35"/>
  <c r="AU11" i="35"/>
  <c r="AO11" i="35"/>
  <c r="AN11" i="35"/>
  <c r="AH11" i="35"/>
  <c r="AG11" i="35"/>
  <c r="AA11" i="35"/>
  <c r="Z11" i="35"/>
  <c r="T11" i="35"/>
  <c r="S11" i="35"/>
  <c r="M11" i="35"/>
  <c r="L11" i="35"/>
  <c r="C11" i="35"/>
  <c r="CL10" i="35"/>
  <c r="CK10" i="35"/>
  <c r="CE10" i="35"/>
  <c r="CD10" i="35"/>
  <c r="BX10" i="35"/>
  <c r="BW10" i="35"/>
  <c r="BQ10" i="35"/>
  <c r="BP10" i="35"/>
  <c r="BJ10" i="35"/>
  <c r="BI10" i="35"/>
  <c r="BC10" i="35"/>
  <c r="BB10" i="35"/>
  <c r="AV10" i="35"/>
  <c r="AU10" i="35"/>
  <c r="AO10" i="35"/>
  <c r="AN10" i="35"/>
  <c r="AH10" i="35"/>
  <c r="AG10" i="35"/>
  <c r="AA10" i="35"/>
  <c r="Z10" i="35"/>
  <c r="T10" i="35"/>
  <c r="S10" i="35"/>
  <c r="M10" i="35"/>
  <c r="L10" i="35"/>
  <c r="C10" i="35"/>
  <c r="CL9" i="35"/>
  <c r="CK9" i="35"/>
  <c r="CE9" i="35"/>
  <c r="CD9" i="35"/>
  <c r="BX9" i="35"/>
  <c r="BW9" i="35"/>
  <c r="BQ9" i="35"/>
  <c r="BP9" i="35"/>
  <c r="BJ9" i="35"/>
  <c r="BI9" i="35"/>
  <c r="BC9" i="35"/>
  <c r="BB9" i="35"/>
  <c r="AV9" i="35"/>
  <c r="AU9" i="35"/>
  <c r="AO9" i="35"/>
  <c r="AN9" i="35"/>
  <c r="AH9" i="35"/>
  <c r="AG9" i="35"/>
  <c r="AA9" i="35"/>
  <c r="Z9" i="35"/>
  <c r="T9" i="35"/>
  <c r="S9" i="35"/>
  <c r="M9" i="35"/>
  <c r="L9" i="35"/>
  <c r="C9" i="35"/>
  <c r="CL8" i="35"/>
  <c r="CK8" i="35"/>
  <c r="CE8" i="35"/>
  <c r="CD8" i="35"/>
  <c r="BX8" i="35"/>
  <c r="BW8" i="35"/>
  <c r="BQ8" i="35"/>
  <c r="BP8" i="35"/>
  <c r="BJ8" i="35"/>
  <c r="BI8" i="35"/>
  <c r="BC8" i="35"/>
  <c r="BB8" i="35"/>
  <c r="AV8" i="35"/>
  <c r="AU8" i="35"/>
  <c r="AO8" i="35"/>
  <c r="AN8" i="35"/>
  <c r="AH8" i="35"/>
  <c r="AG8" i="35"/>
  <c r="AA8" i="35"/>
  <c r="Z8" i="35"/>
  <c r="T8" i="35"/>
  <c r="S8" i="35"/>
  <c r="M8" i="35"/>
  <c r="L8" i="35"/>
  <c r="C8" i="35"/>
  <c r="CL7" i="35"/>
  <c r="CK7" i="35"/>
  <c r="CE7" i="35"/>
  <c r="CD7" i="35"/>
  <c r="BX7" i="35"/>
  <c r="BW7" i="35"/>
  <c r="BQ7" i="35"/>
  <c r="BP7" i="35"/>
  <c r="BJ7" i="35"/>
  <c r="BI7" i="35"/>
  <c r="BC7" i="35"/>
  <c r="BB7" i="35"/>
  <c r="AV7" i="35"/>
  <c r="AU7" i="35"/>
  <c r="AO7" i="35"/>
  <c r="AN7" i="35"/>
  <c r="AH7" i="35"/>
  <c r="AG7" i="35"/>
  <c r="AA7" i="35"/>
  <c r="Z7" i="35"/>
  <c r="T7" i="35"/>
  <c r="S7" i="35"/>
  <c r="M7" i="35"/>
  <c r="L7" i="35"/>
  <c r="C7" i="35"/>
  <c r="CL6" i="35"/>
  <c r="CK6" i="35"/>
  <c r="CE6" i="35"/>
  <c r="CD6" i="35"/>
  <c r="BX6" i="35"/>
  <c r="BW6" i="35"/>
  <c r="BQ6" i="35"/>
  <c r="BP6" i="35"/>
  <c r="BJ6" i="35"/>
  <c r="BI6" i="35"/>
  <c r="BC6" i="35"/>
  <c r="BB6" i="35"/>
  <c r="AV6" i="35"/>
  <c r="AU6" i="35"/>
  <c r="AO6" i="35"/>
  <c r="AN6" i="35"/>
  <c r="AH6" i="35"/>
  <c r="AG6" i="35"/>
  <c r="AA6" i="35"/>
  <c r="Z6" i="35"/>
  <c r="T6" i="35"/>
  <c r="S6" i="35"/>
  <c r="M6" i="35"/>
  <c r="L6" i="35"/>
  <c r="C6" i="35"/>
  <c r="CL5" i="35"/>
  <c r="CK5" i="35"/>
  <c r="CE5" i="35"/>
  <c r="CD5" i="35"/>
  <c r="BX5" i="35"/>
  <c r="BW5" i="35"/>
  <c r="BQ5" i="35"/>
  <c r="BP5" i="35"/>
  <c r="BJ5" i="35"/>
  <c r="BI5" i="35"/>
  <c r="BC5" i="35"/>
  <c r="BB5" i="35"/>
  <c r="AV5" i="35"/>
  <c r="AU5" i="35"/>
  <c r="AO5" i="35"/>
  <c r="AN5" i="35"/>
  <c r="AH5" i="35"/>
  <c r="AG5" i="35"/>
  <c r="AA5" i="35"/>
  <c r="Z5" i="35"/>
  <c r="T5" i="35"/>
  <c r="S5" i="35"/>
  <c r="M5" i="35"/>
  <c r="L5" i="35"/>
  <c r="C5" i="35"/>
  <c r="F33" i="34"/>
  <c r="CL32" i="34"/>
  <c r="CK32" i="34"/>
  <c r="CE32" i="34"/>
  <c r="CD32" i="34"/>
  <c r="BX32" i="34"/>
  <c r="BW32" i="34"/>
  <c r="BQ32" i="34"/>
  <c r="BP32" i="34"/>
  <c r="BJ32" i="34"/>
  <c r="BI32" i="34"/>
  <c r="BC32" i="34"/>
  <c r="BB32" i="34"/>
  <c r="AV32" i="34"/>
  <c r="AU32" i="34"/>
  <c r="AO32" i="34"/>
  <c r="AN32" i="34"/>
  <c r="AH32" i="34"/>
  <c r="AG32" i="34"/>
  <c r="AA32" i="34"/>
  <c r="Z32" i="34"/>
  <c r="T32" i="34"/>
  <c r="S32" i="34"/>
  <c r="M32" i="34"/>
  <c r="L32" i="34"/>
  <c r="K32" i="34"/>
  <c r="CL31" i="34"/>
  <c r="CK31" i="34"/>
  <c r="CE31" i="34"/>
  <c r="CD31" i="34"/>
  <c r="BX31" i="34"/>
  <c r="BW31" i="34"/>
  <c r="BQ31" i="34"/>
  <c r="BP31" i="34"/>
  <c r="BJ31" i="34"/>
  <c r="BI31" i="34"/>
  <c r="BC31" i="34"/>
  <c r="BB31" i="34"/>
  <c r="AV31" i="34"/>
  <c r="AU31" i="34"/>
  <c r="AO31" i="34"/>
  <c r="AN31" i="34"/>
  <c r="AH31" i="34"/>
  <c r="AG31" i="34"/>
  <c r="AA31" i="34"/>
  <c r="Z31" i="34"/>
  <c r="T31" i="34"/>
  <c r="S31" i="34"/>
  <c r="R31" i="34"/>
  <c r="M31" i="34"/>
  <c r="L31" i="34"/>
  <c r="K31" i="34"/>
  <c r="CL30" i="34"/>
  <c r="CK30" i="34"/>
  <c r="CE30" i="34"/>
  <c r="CD30" i="34"/>
  <c r="BX30" i="34"/>
  <c r="BW30" i="34"/>
  <c r="BQ30" i="34"/>
  <c r="BP30" i="34"/>
  <c r="BJ30" i="34"/>
  <c r="BI30" i="34"/>
  <c r="BC30" i="34"/>
  <c r="BB30" i="34"/>
  <c r="AV30" i="34"/>
  <c r="AU30" i="34"/>
  <c r="AO30" i="34"/>
  <c r="AN30" i="34"/>
  <c r="AH30" i="34"/>
  <c r="AG30" i="34"/>
  <c r="AA30" i="34"/>
  <c r="Z30" i="34"/>
  <c r="Y30" i="34"/>
  <c r="T30" i="34"/>
  <c r="S30" i="34"/>
  <c r="R30" i="34"/>
  <c r="M30" i="34"/>
  <c r="L30" i="34"/>
  <c r="K30" i="34"/>
  <c r="CL29" i="34"/>
  <c r="CK29" i="34"/>
  <c r="CE29" i="34"/>
  <c r="CD29" i="34"/>
  <c r="BX29" i="34"/>
  <c r="BW29" i="34"/>
  <c r="BQ29" i="34"/>
  <c r="BP29" i="34"/>
  <c r="BJ29" i="34"/>
  <c r="BI29" i="34"/>
  <c r="BC29" i="34"/>
  <c r="BB29" i="34"/>
  <c r="AV29" i="34"/>
  <c r="AU29" i="34"/>
  <c r="AO29" i="34"/>
  <c r="AN29" i="34"/>
  <c r="AH29" i="34"/>
  <c r="AG29" i="34"/>
  <c r="AF29" i="34"/>
  <c r="AA29" i="34"/>
  <c r="Z29" i="34"/>
  <c r="T29" i="34"/>
  <c r="S29" i="34"/>
  <c r="R29" i="34"/>
  <c r="M29" i="34"/>
  <c r="L29" i="34"/>
  <c r="CL28" i="34"/>
  <c r="CK28" i="34"/>
  <c r="CE28" i="34"/>
  <c r="CD28" i="34"/>
  <c r="BX28" i="34"/>
  <c r="BW28" i="34"/>
  <c r="BQ28" i="34"/>
  <c r="BP28" i="34"/>
  <c r="BJ28" i="34"/>
  <c r="BI28" i="34"/>
  <c r="BC28" i="34"/>
  <c r="BB28" i="34"/>
  <c r="AV28" i="34"/>
  <c r="AU28" i="34"/>
  <c r="AO28" i="34"/>
  <c r="AN28" i="34"/>
  <c r="AM28" i="34"/>
  <c r="AH28" i="34"/>
  <c r="AG28" i="34"/>
  <c r="AA28" i="34"/>
  <c r="Z28" i="34"/>
  <c r="Y28" i="34"/>
  <c r="T28" i="34"/>
  <c r="S28" i="34"/>
  <c r="M28" i="34"/>
  <c r="L28" i="34"/>
  <c r="C28" i="34"/>
  <c r="CL27" i="34"/>
  <c r="CK27" i="34"/>
  <c r="CE27" i="34"/>
  <c r="CD27" i="34"/>
  <c r="BX27" i="34"/>
  <c r="BW27" i="34"/>
  <c r="BQ27" i="34"/>
  <c r="BP27" i="34"/>
  <c r="BJ27" i="34"/>
  <c r="BI27" i="34"/>
  <c r="BC27" i="34"/>
  <c r="BB27" i="34"/>
  <c r="AV27" i="34"/>
  <c r="AU27" i="34"/>
  <c r="AO27" i="34"/>
  <c r="AN27" i="34"/>
  <c r="AH27" i="34"/>
  <c r="AG27" i="34"/>
  <c r="AF27" i="34"/>
  <c r="AA27" i="34"/>
  <c r="Z27" i="34"/>
  <c r="T27" i="34"/>
  <c r="S27" i="34"/>
  <c r="M27" i="34"/>
  <c r="L27" i="34"/>
  <c r="C27" i="34"/>
  <c r="CL26" i="34"/>
  <c r="CK26" i="34"/>
  <c r="CE26" i="34"/>
  <c r="CD26" i="34"/>
  <c r="BX26" i="34"/>
  <c r="BW26" i="34"/>
  <c r="BQ26" i="34"/>
  <c r="BP26" i="34"/>
  <c r="BJ26" i="34"/>
  <c r="BI26" i="34"/>
  <c r="BC26" i="34"/>
  <c r="BB26" i="34"/>
  <c r="AV26" i="34"/>
  <c r="AU26" i="34"/>
  <c r="AO26" i="34"/>
  <c r="AN26" i="34"/>
  <c r="AM26" i="34"/>
  <c r="AH26" i="34"/>
  <c r="AG26" i="34"/>
  <c r="AA26" i="34"/>
  <c r="Z26" i="34"/>
  <c r="T26" i="34"/>
  <c r="S26" i="34"/>
  <c r="M26" i="34"/>
  <c r="L26" i="34"/>
  <c r="C26" i="34"/>
  <c r="CL25" i="34"/>
  <c r="CK25" i="34"/>
  <c r="CE25" i="34"/>
  <c r="CD25" i="34"/>
  <c r="BX25" i="34"/>
  <c r="BW25" i="34"/>
  <c r="BQ25" i="34"/>
  <c r="BP25" i="34"/>
  <c r="BJ25" i="34"/>
  <c r="BI25" i="34"/>
  <c r="BC25" i="34"/>
  <c r="BB25" i="34"/>
  <c r="AV25" i="34"/>
  <c r="AU25" i="34"/>
  <c r="AT25" i="34"/>
  <c r="AO25" i="34"/>
  <c r="AN25" i="34"/>
  <c r="AH25" i="34"/>
  <c r="AG25" i="34"/>
  <c r="AA25" i="34"/>
  <c r="Z25" i="34"/>
  <c r="T25" i="34"/>
  <c r="S25" i="34"/>
  <c r="M25" i="34"/>
  <c r="L25" i="34"/>
  <c r="C25" i="34"/>
  <c r="CL24" i="34"/>
  <c r="CK24" i="34"/>
  <c r="CE24" i="34"/>
  <c r="CD24" i="34"/>
  <c r="BX24" i="34"/>
  <c r="BW24" i="34"/>
  <c r="BQ24" i="34"/>
  <c r="BP24" i="34"/>
  <c r="BJ24" i="34"/>
  <c r="BI24" i="34"/>
  <c r="BC24" i="34"/>
  <c r="BB24" i="34"/>
  <c r="BA24" i="34"/>
  <c r="AV24" i="34"/>
  <c r="AU24" i="34"/>
  <c r="AO24" i="34"/>
  <c r="AN24" i="34"/>
  <c r="AH24" i="34"/>
  <c r="AG24" i="34"/>
  <c r="AA24" i="34"/>
  <c r="Z24" i="34"/>
  <c r="T24" i="34"/>
  <c r="S24" i="34"/>
  <c r="M24" i="34"/>
  <c r="L24" i="34"/>
  <c r="C24" i="34"/>
  <c r="CL23" i="34"/>
  <c r="CK23" i="34"/>
  <c r="CE23" i="34"/>
  <c r="CD23" i="34"/>
  <c r="BX23" i="34"/>
  <c r="BW23" i="34"/>
  <c r="BQ23" i="34"/>
  <c r="BP23" i="34"/>
  <c r="BJ23" i="34"/>
  <c r="BI23" i="34"/>
  <c r="BH23" i="34"/>
  <c r="BC23" i="34"/>
  <c r="BB23" i="34"/>
  <c r="AV23" i="34"/>
  <c r="AU23" i="34"/>
  <c r="AO23" i="34"/>
  <c r="AN23" i="34"/>
  <c r="AH23" i="34"/>
  <c r="AG23" i="34"/>
  <c r="AA23" i="34"/>
  <c r="Z23" i="34"/>
  <c r="T23" i="34"/>
  <c r="S23" i="34"/>
  <c r="M23" i="34"/>
  <c r="L23" i="34"/>
  <c r="C23" i="34"/>
  <c r="CL22" i="34"/>
  <c r="CK22" i="34"/>
  <c r="CE22" i="34"/>
  <c r="CD22" i="34"/>
  <c r="BX22" i="34"/>
  <c r="BW22" i="34"/>
  <c r="BQ22" i="34"/>
  <c r="BP22" i="34"/>
  <c r="BO22" i="34"/>
  <c r="BJ22" i="34"/>
  <c r="BI22" i="34"/>
  <c r="BC22" i="34"/>
  <c r="BB22" i="34"/>
  <c r="AV22" i="34"/>
  <c r="AU22" i="34"/>
  <c r="AO22" i="34"/>
  <c r="AN22" i="34"/>
  <c r="AH22" i="34"/>
  <c r="AG22" i="34"/>
  <c r="AA22" i="34"/>
  <c r="Z22" i="34"/>
  <c r="T22" i="34"/>
  <c r="S22" i="34"/>
  <c r="M22" i="34"/>
  <c r="L22" i="34"/>
  <c r="C22" i="34"/>
  <c r="F16" i="34"/>
  <c r="CL15" i="34"/>
  <c r="CK15" i="34"/>
  <c r="CE15" i="34"/>
  <c r="CD15" i="34"/>
  <c r="BX15" i="34"/>
  <c r="BW15" i="34"/>
  <c r="BQ15" i="34"/>
  <c r="BP15" i="34"/>
  <c r="BJ15" i="34"/>
  <c r="BI15" i="34"/>
  <c r="BC15" i="34"/>
  <c r="BB15" i="34"/>
  <c r="AV15" i="34"/>
  <c r="AU15" i="34"/>
  <c r="AO15" i="34"/>
  <c r="AN15" i="34"/>
  <c r="AH15" i="34"/>
  <c r="AG15" i="34"/>
  <c r="AA15" i="34"/>
  <c r="Z15" i="34"/>
  <c r="T15" i="34"/>
  <c r="S15" i="34"/>
  <c r="M15" i="34"/>
  <c r="L15" i="34"/>
  <c r="K15" i="34"/>
  <c r="CL14" i="34"/>
  <c r="CK14" i="34"/>
  <c r="CE14" i="34"/>
  <c r="CD14" i="34"/>
  <c r="BX14" i="34"/>
  <c r="BW14" i="34"/>
  <c r="BQ14" i="34"/>
  <c r="BP14" i="34"/>
  <c r="BJ14" i="34"/>
  <c r="BI14" i="34"/>
  <c r="BC14" i="34"/>
  <c r="BB14" i="34"/>
  <c r="AV14" i="34"/>
  <c r="AU14" i="34"/>
  <c r="AO14" i="34"/>
  <c r="AN14" i="34"/>
  <c r="AH14" i="34"/>
  <c r="AG14" i="34"/>
  <c r="AA14" i="34"/>
  <c r="Z14" i="34"/>
  <c r="T14" i="34"/>
  <c r="S14" i="34"/>
  <c r="R14" i="34"/>
  <c r="M14" i="34"/>
  <c r="L14" i="34"/>
  <c r="K14" i="34"/>
  <c r="CL13" i="34"/>
  <c r="CK13" i="34"/>
  <c r="CE13" i="34"/>
  <c r="CD13" i="34"/>
  <c r="BX13" i="34"/>
  <c r="BW13" i="34"/>
  <c r="BQ13" i="34"/>
  <c r="BP13" i="34"/>
  <c r="BJ13" i="34"/>
  <c r="BI13" i="34"/>
  <c r="BC13" i="34"/>
  <c r="BB13" i="34"/>
  <c r="AV13" i="34"/>
  <c r="AU13" i="34"/>
  <c r="AO13" i="34"/>
  <c r="AN13" i="34"/>
  <c r="AH13" i="34"/>
  <c r="AG13" i="34"/>
  <c r="AA13" i="34"/>
  <c r="Z13" i="34"/>
  <c r="Y13" i="34"/>
  <c r="T13" i="34"/>
  <c r="S13" i="34"/>
  <c r="R13" i="34"/>
  <c r="M13" i="34"/>
  <c r="L13" i="34"/>
  <c r="K13" i="34"/>
  <c r="CL12" i="34"/>
  <c r="CK12" i="34"/>
  <c r="CE12" i="34"/>
  <c r="CD12" i="34"/>
  <c r="BX12" i="34"/>
  <c r="BW12" i="34"/>
  <c r="BQ12" i="34"/>
  <c r="BP12" i="34"/>
  <c r="BJ12" i="34"/>
  <c r="BI12" i="34"/>
  <c r="BC12" i="34"/>
  <c r="BB12" i="34"/>
  <c r="AV12" i="34"/>
  <c r="AU12" i="34"/>
  <c r="AO12" i="34"/>
  <c r="AN12" i="34"/>
  <c r="AH12" i="34"/>
  <c r="AG12" i="34"/>
  <c r="AF12" i="34"/>
  <c r="AA12" i="34"/>
  <c r="Z12" i="34"/>
  <c r="Y12" i="34"/>
  <c r="T12" i="34"/>
  <c r="S12" i="34"/>
  <c r="R12" i="34"/>
  <c r="M12" i="34"/>
  <c r="L12" i="34"/>
  <c r="CL11" i="34"/>
  <c r="CK11" i="34"/>
  <c r="CE11" i="34"/>
  <c r="CD11" i="34"/>
  <c r="BX11" i="34"/>
  <c r="BW11" i="34"/>
  <c r="BQ11" i="34"/>
  <c r="BP11" i="34"/>
  <c r="BJ11" i="34"/>
  <c r="BI11" i="34"/>
  <c r="BC11" i="34"/>
  <c r="BB11" i="34"/>
  <c r="AV11" i="34"/>
  <c r="AU11" i="34"/>
  <c r="AO11" i="34"/>
  <c r="AN11" i="34"/>
  <c r="AM11" i="34"/>
  <c r="AH11" i="34"/>
  <c r="AG11" i="34"/>
  <c r="AF11" i="34"/>
  <c r="AA11" i="34"/>
  <c r="Z11" i="34"/>
  <c r="Y11" i="34"/>
  <c r="T11" i="34"/>
  <c r="S11" i="34"/>
  <c r="M11" i="34"/>
  <c r="L11" i="34"/>
  <c r="C11" i="34"/>
  <c r="CL10" i="34"/>
  <c r="CK10" i="34"/>
  <c r="CE10" i="34"/>
  <c r="CD10" i="34"/>
  <c r="BX10" i="34"/>
  <c r="BW10" i="34"/>
  <c r="BQ10" i="34"/>
  <c r="BP10" i="34"/>
  <c r="BJ10" i="34"/>
  <c r="BI10" i="34"/>
  <c r="BC10" i="34"/>
  <c r="BB10" i="34"/>
  <c r="AV10" i="34"/>
  <c r="AU10" i="34"/>
  <c r="AT10" i="34"/>
  <c r="AO10" i="34"/>
  <c r="AN10" i="34"/>
  <c r="AM10" i="34"/>
  <c r="AH10" i="34"/>
  <c r="AG10" i="34"/>
  <c r="AF10" i="34"/>
  <c r="AA10" i="34"/>
  <c r="Z10" i="34"/>
  <c r="T10" i="34"/>
  <c r="S10" i="34"/>
  <c r="M10" i="34"/>
  <c r="L10" i="34"/>
  <c r="C10" i="34"/>
  <c r="CL9" i="34"/>
  <c r="CK9" i="34"/>
  <c r="CE9" i="34"/>
  <c r="CD9" i="34"/>
  <c r="BX9" i="34"/>
  <c r="BW9" i="34"/>
  <c r="BQ9" i="34"/>
  <c r="BP9" i="34"/>
  <c r="BJ9" i="34"/>
  <c r="BI9" i="34"/>
  <c r="BC9" i="34"/>
  <c r="BB9" i="34"/>
  <c r="AV9" i="34"/>
  <c r="AU9" i="34"/>
  <c r="AO9" i="34"/>
  <c r="AN9" i="34"/>
  <c r="AM9" i="34"/>
  <c r="AH9" i="34"/>
  <c r="AG9" i="34"/>
  <c r="AA9" i="34"/>
  <c r="Z9" i="34"/>
  <c r="T9" i="34"/>
  <c r="S9" i="34"/>
  <c r="M9" i="34"/>
  <c r="L9" i="34"/>
  <c r="C9" i="34"/>
  <c r="CL8" i="34"/>
  <c r="CK8" i="34"/>
  <c r="CE8" i="34"/>
  <c r="CD8" i="34"/>
  <c r="BX8" i="34"/>
  <c r="BW8" i="34"/>
  <c r="BQ8" i="34"/>
  <c r="BP8" i="34"/>
  <c r="BJ8" i="34"/>
  <c r="BI8" i="34"/>
  <c r="BH8" i="34"/>
  <c r="BC8" i="34"/>
  <c r="BB8" i="34"/>
  <c r="AV8" i="34"/>
  <c r="AU8" i="34"/>
  <c r="AT8" i="34"/>
  <c r="AO8" i="34"/>
  <c r="AN8" i="34"/>
  <c r="AH8" i="34"/>
  <c r="AG8" i="34"/>
  <c r="AA8" i="34"/>
  <c r="Z8" i="34"/>
  <c r="T8" i="34"/>
  <c r="S8" i="34"/>
  <c r="M8" i="34"/>
  <c r="L8" i="34"/>
  <c r="C8" i="34"/>
  <c r="CL7" i="34"/>
  <c r="CK7" i="34"/>
  <c r="CE7" i="34"/>
  <c r="CD7" i="34"/>
  <c r="BX7" i="34"/>
  <c r="BW7" i="34"/>
  <c r="BQ7" i="34"/>
  <c r="BP7" i="34"/>
  <c r="BO7" i="34"/>
  <c r="BJ7" i="34"/>
  <c r="BI7" i="34"/>
  <c r="BC7" i="34"/>
  <c r="BB7" i="34"/>
  <c r="BA7" i="34"/>
  <c r="AV7" i="34"/>
  <c r="AU7" i="34"/>
  <c r="AO7" i="34"/>
  <c r="AN7" i="34"/>
  <c r="AH7" i="34"/>
  <c r="AG7" i="34"/>
  <c r="AA7" i="34"/>
  <c r="Z7" i="34"/>
  <c r="T7" i="34"/>
  <c r="S7" i="34"/>
  <c r="M7" i="34"/>
  <c r="L7" i="34"/>
  <c r="C7" i="34"/>
  <c r="CL6" i="34"/>
  <c r="CK6" i="34"/>
  <c r="CE6" i="34"/>
  <c r="CD6" i="34"/>
  <c r="BX6" i="34"/>
  <c r="BW6" i="34"/>
  <c r="BQ6" i="34"/>
  <c r="BP6" i="34"/>
  <c r="BJ6" i="34"/>
  <c r="BI6" i="34"/>
  <c r="BH6" i="34"/>
  <c r="BC6" i="34"/>
  <c r="BB6" i="34"/>
  <c r="AV6" i="34"/>
  <c r="AU6" i="34"/>
  <c r="AO6" i="34"/>
  <c r="AN6" i="34"/>
  <c r="AH6" i="34"/>
  <c r="AG6" i="34"/>
  <c r="AA6" i="34"/>
  <c r="Z6" i="34"/>
  <c r="T6" i="34"/>
  <c r="S6" i="34"/>
  <c r="M6" i="34"/>
  <c r="L6" i="34"/>
  <c r="C6" i="34"/>
  <c r="CL5" i="34"/>
  <c r="CK5" i="34"/>
  <c r="CE5" i="34"/>
  <c r="CD5" i="34"/>
  <c r="BX5" i="34"/>
  <c r="BW5" i="34"/>
  <c r="BQ5" i="34"/>
  <c r="BP5" i="34"/>
  <c r="BO5" i="34"/>
  <c r="BJ5" i="34"/>
  <c r="BI5" i="34"/>
  <c r="BC5" i="34"/>
  <c r="BB5" i="34"/>
  <c r="AV5" i="34"/>
  <c r="AU5" i="34"/>
  <c r="AO5" i="34"/>
  <c r="AN5" i="34"/>
  <c r="AH5" i="34"/>
  <c r="AG5" i="34"/>
  <c r="AA5" i="34"/>
  <c r="Z5" i="34"/>
  <c r="T5" i="34"/>
  <c r="S5" i="34"/>
  <c r="M5" i="34"/>
  <c r="L5" i="34"/>
  <c r="C5" i="34"/>
  <c r="F32" i="37"/>
  <c r="CD32" i="37"/>
  <c r="CL31" i="37"/>
  <c r="CK31" i="37"/>
  <c r="CE31" i="37"/>
  <c r="CD31" i="37"/>
  <c r="BX31" i="37"/>
  <c r="BW31" i="37"/>
  <c r="BQ31" i="37"/>
  <c r="BP31" i="37"/>
  <c r="BJ31" i="37"/>
  <c r="BI31" i="37"/>
  <c r="BC31" i="37"/>
  <c r="BB31" i="37"/>
  <c r="AV31" i="37"/>
  <c r="AU31" i="37"/>
  <c r="AO31" i="37"/>
  <c r="AN31" i="37"/>
  <c r="AH31" i="37"/>
  <c r="AG31" i="37"/>
  <c r="AA31" i="37"/>
  <c r="Z31" i="37"/>
  <c r="T31" i="37"/>
  <c r="S31" i="37"/>
  <c r="M31" i="37"/>
  <c r="L31" i="37"/>
  <c r="K31" i="37"/>
  <c r="CL30" i="37"/>
  <c r="CK30" i="37"/>
  <c r="CE30" i="37"/>
  <c r="CD30" i="37"/>
  <c r="BX30" i="37"/>
  <c r="BW30" i="37"/>
  <c r="BQ30" i="37"/>
  <c r="BP30" i="37"/>
  <c r="BJ30" i="37"/>
  <c r="BI30" i="37"/>
  <c r="BC30" i="37"/>
  <c r="BB30" i="37"/>
  <c r="AV30" i="37"/>
  <c r="AU30" i="37"/>
  <c r="AO30" i="37"/>
  <c r="AN30" i="37"/>
  <c r="AH30" i="37"/>
  <c r="AG30" i="37"/>
  <c r="AA30" i="37"/>
  <c r="Z30" i="37"/>
  <c r="T30" i="37"/>
  <c r="S30" i="37"/>
  <c r="R30" i="37"/>
  <c r="M30" i="37"/>
  <c r="L30" i="37"/>
  <c r="K30" i="37"/>
  <c r="CL29" i="37"/>
  <c r="CK29" i="37"/>
  <c r="CE29" i="37"/>
  <c r="CD29" i="37"/>
  <c r="BX29" i="37"/>
  <c r="BW29" i="37"/>
  <c r="BQ29" i="37"/>
  <c r="BP29" i="37"/>
  <c r="BJ29" i="37"/>
  <c r="BI29" i="37"/>
  <c r="BC29" i="37"/>
  <c r="BB29" i="37"/>
  <c r="AV29" i="37"/>
  <c r="AU29" i="37"/>
  <c r="AO29" i="37"/>
  <c r="AN29" i="37"/>
  <c r="AH29" i="37"/>
  <c r="AG29" i="37"/>
  <c r="AA29" i="37"/>
  <c r="Z29" i="37"/>
  <c r="Y29" i="37"/>
  <c r="T29" i="37"/>
  <c r="S29" i="37"/>
  <c r="R29" i="37"/>
  <c r="M29" i="37"/>
  <c r="L29" i="37"/>
  <c r="K29" i="37"/>
  <c r="CL28" i="37"/>
  <c r="CK28" i="37"/>
  <c r="CE28" i="37"/>
  <c r="CD28" i="37"/>
  <c r="BX28" i="37"/>
  <c r="BW28" i="37"/>
  <c r="BQ28" i="37"/>
  <c r="BP28" i="37"/>
  <c r="BJ28" i="37"/>
  <c r="BI28" i="37"/>
  <c r="BC28" i="37"/>
  <c r="BB28" i="37"/>
  <c r="AV28" i="37"/>
  <c r="AU28" i="37"/>
  <c r="AO28" i="37"/>
  <c r="AN28" i="37"/>
  <c r="AH28" i="37"/>
  <c r="AG28" i="37"/>
  <c r="AF28" i="37"/>
  <c r="AA28" i="37"/>
  <c r="Z28" i="37"/>
  <c r="Y28" i="37"/>
  <c r="T28" i="37"/>
  <c r="S28" i="37"/>
  <c r="R28" i="37"/>
  <c r="M28" i="37"/>
  <c r="L28" i="37"/>
  <c r="CL27" i="37"/>
  <c r="CK27" i="37"/>
  <c r="CE27" i="37"/>
  <c r="CD27" i="37"/>
  <c r="BX27" i="37"/>
  <c r="BW27" i="37"/>
  <c r="BQ27" i="37"/>
  <c r="BP27" i="37"/>
  <c r="BJ27" i="37"/>
  <c r="BI27" i="37"/>
  <c r="BC27" i="37"/>
  <c r="BB27" i="37"/>
  <c r="AV27" i="37"/>
  <c r="AU27" i="37"/>
  <c r="AO27" i="37"/>
  <c r="AN27" i="37"/>
  <c r="AM27" i="37"/>
  <c r="AH27" i="37"/>
  <c r="AG27" i="37"/>
  <c r="AF27" i="37"/>
  <c r="AA27" i="37"/>
  <c r="Z27" i="37"/>
  <c r="Y27" i="37"/>
  <c r="T27" i="37"/>
  <c r="S27" i="37"/>
  <c r="M27" i="37"/>
  <c r="L27" i="37"/>
  <c r="C27" i="37"/>
  <c r="CL26" i="37"/>
  <c r="CK26" i="37"/>
  <c r="CE26" i="37"/>
  <c r="CD26" i="37"/>
  <c r="BX26" i="37"/>
  <c r="BW26" i="37"/>
  <c r="BQ26" i="37"/>
  <c r="BP26" i="37"/>
  <c r="BJ26" i="37"/>
  <c r="BI26" i="37"/>
  <c r="BC26" i="37"/>
  <c r="BB26" i="37"/>
  <c r="AV26" i="37"/>
  <c r="AU26" i="37"/>
  <c r="AO26" i="37"/>
  <c r="AN26" i="37"/>
  <c r="AH26" i="37"/>
  <c r="AG26" i="37"/>
  <c r="AF26" i="37"/>
  <c r="AA26" i="37"/>
  <c r="Z26" i="37"/>
  <c r="T26" i="37"/>
  <c r="S26" i="37"/>
  <c r="M26" i="37"/>
  <c r="L26" i="37"/>
  <c r="C26" i="37"/>
  <c r="CL25" i="37"/>
  <c r="CK25" i="37"/>
  <c r="CE25" i="37"/>
  <c r="CD25" i="37"/>
  <c r="BX25" i="37"/>
  <c r="BW25" i="37"/>
  <c r="BQ25" i="37"/>
  <c r="BP25" i="37"/>
  <c r="BJ25" i="37"/>
  <c r="BI25" i="37"/>
  <c r="BC25" i="37"/>
  <c r="BB25" i="37"/>
  <c r="AV25" i="37"/>
  <c r="AU25" i="37"/>
  <c r="AO25" i="37"/>
  <c r="AN25" i="37"/>
  <c r="AM25" i="37"/>
  <c r="AH25" i="37"/>
  <c r="AG25" i="37"/>
  <c r="AA25" i="37"/>
  <c r="Z25" i="37"/>
  <c r="T25" i="37"/>
  <c r="S25" i="37"/>
  <c r="M25" i="37"/>
  <c r="L25" i="37"/>
  <c r="C25" i="37"/>
  <c r="CL24" i="37"/>
  <c r="CK24" i="37"/>
  <c r="CE24" i="37"/>
  <c r="CD24" i="37"/>
  <c r="BX24" i="37"/>
  <c r="BW24" i="37"/>
  <c r="BQ24" i="37"/>
  <c r="BP24" i="37"/>
  <c r="BJ24" i="37"/>
  <c r="BI24" i="37"/>
  <c r="BC24" i="37"/>
  <c r="BB24" i="37"/>
  <c r="AV24" i="37"/>
  <c r="AU24" i="37"/>
  <c r="AT24" i="37"/>
  <c r="AO24" i="37"/>
  <c r="AN24" i="37"/>
  <c r="AH24" i="37"/>
  <c r="AG24" i="37"/>
  <c r="AA24" i="37"/>
  <c r="Z24" i="37"/>
  <c r="T24" i="37"/>
  <c r="S24" i="37"/>
  <c r="M24" i="37"/>
  <c r="L24" i="37"/>
  <c r="C24" i="37"/>
  <c r="CL23" i="37"/>
  <c r="CK23" i="37"/>
  <c r="CE23" i="37"/>
  <c r="CD23" i="37"/>
  <c r="BX23" i="37"/>
  <c r="BW23" i="37"/>
  <c r="BQ23" i="37"/>
  <c r="BP23" i="37"/>
  <c r="BJ23" i="37"/>
  <c r="BI23" i="37"/>
  <c r="BC23" i="37"/>
  <c r="BB23" i="37"/>
  <c r="BA23" i="37"/>
  <c r="AV23" i="37"/>
  <c r="AU23" i="37"/>
  <c r="AO23" i="37"/>
  <c r="AN23" i="37"/>
  <c r="AH23" i="37"/>
  <c r="AG23" i="37"/>
  <c r="AA23" i="37"/>
  <c r="Z23" i="37"/>
  <c r="T23" i="37"/>
  <c r="S23" i="37"/>
  <c r="M23" i="37"/>
  <c r="L23" i="37"/>
  <c r="C23" i="37"/>
  <c r="CL22" i="37"/>
  <c r="CK22" i="37"/>
  <c r="CE22" i="37"/>
  <c r="CD22" i="37"/>
  <c r="BX22" i="37"/>
  <c r="BW22" i="37"/>
  <c r="BQ22" i="37"/>
  <c r="BP22" i="37"/>
  <c r="BJ22" i="37"/>
  <c r="BI22" i="37"/>
  <c r="BH22" i="37"/>
  <c r="BC22" i="37"/>
  <c r="BB22" i="37"/>
  <c r="AV22" i="37"/>
  <c r="AU22" i="37"/>
  <c r="AO22" i="37"/>
  <c r="AN22" i="37"/>
  <c r="AH22" i="37"/>
  <c r="AG22" i="37"/>
  <c r="AA22" i="37"/>
  <c r="Z22" i="37"/>
  <c r="T22" i="37"/>
  <c r="S22" i="37"/>
  <c r="M22" i="37"/>
  <c r="L22" i="37"/>
  <c r="C22" i="37"/>
  <c r="CL21" i="37"/>
  <c r="CK21" i="37"/>
  <c r="CE21" i="37"/>
  <c r="CD21" i="37"/>
  <c r="BX21" i="37"/>
  <c r="BW21" i="37"/>
  <c r="BQ21" i="37"/>
  <c r="BP21" i="37"/>
  <c r="BO21" i="37"/>
  <c r="BJ21" i="37"/>
  <c r="BI21" i="37"/>
  <c r="BC21" i="37"/>
  <c r="BB21" i="37"/>
  <c r="AV21" i="37"/>
  <c r="AU21" i="37"/>
  <c r="AO21" i="37"/>
  <c r="AN21" i="37"/>
  <c r="AH21" i="37"/>
  <c r="AG21" i="37"/>
  <c r="AA21" i="37"/>
  <c r="Z21" i="37"/>
  <c r="T21" i="37"/>
  <c r="S21" i="37"/>
  <c r="M21" i="37"/>
  <c r="L21" i="37"/>
  <c r="C21" i="37"/>
  <c r="F16" i="37"/>
  <c r="CD16" i="37" s="1"/>
  <c r="CL15" i="37"/>
  <c r="CK15" i="37"/>
  <c r="CE15" i="37"/>
  <c r="CD15" i="37"/>
  <c r="BX15" i="37"/>
  <c r="BW15" i="37"/>
  <c r="BQ15" i="37"/>
  <c r="BP15" i="37"/>
  <c r="BJ15" i="37"/>
  <c r="BI15" i="37"/>
  <c r="BC15" i="37"/>
  <c r="BB15" i="37"/>
  <c r="AV15" i="37"/>
  <c r="AU15" i="37"/>
  <c r="AO15" i="37"/>
  <c r="AN15" i="37"/>
  <c r="AH15" i="37"/>
  <c r="AG15" i="37"/>
  <c r="AA15" i="37"/>
  <c r="Z15" i="37"/>
  <c r="T15" i="37"/>
  <c r="S15" i="37"/>
  <c r="M15" i="37"/>
  <c r="L15" i="37"/>
  <c r="K15" i="37"/>
  <c r="CL14" i="37"/>
  <c r="CK14" i="37"/>
  <c r="CE14" i="37"/>
  <c r="CD14" i="37"/>
  <c r="BX14" i="37"/>
  <c r="BW14" i="37"/>
  <c r="BQ14" i="37"/>
  <c r="BP14" i="37"/>
  <c r="BJ14" i="37"/>
  <c r="BI14" i="37"/>
  <c r="BC14" i="37"/>
  <c r="BB14" i="37"/>
  <c r="AV14" i="37"/>
  <c r="AU14" i="37"/>
  <c r="AO14" i="37"/>
  <c r="AN14" i="37"/>
  <c r="AH14" i="37"/>
  <c r="AG14" i="37"/>
  <c r="AA14" i="37"/>
  <c r="Z14" i="37"/>
  <c r="T14" i="37"/>
  <c r="S14" i="37"/>
  <c r="R14" i="37"/>
  <c r="M14" i="37"/>
  <c r="L14" i="37"/>
  <c r="K14" i="37"/>
  <c r="CL13" i="37"/>
  <c r="CK13" i="37"/>
  <c r="CE13" i="37"/>
  <c r="CD13" i="37"/>
  <c r="BX13" i="37"/>
  <c r="BW13" i="37"/>
  <c r="BQ13" i="37"/>
  <c r="BP13" i="37"/>
  <c r="BJ13" i="37"/>
  <c r="BI13" i="37"/>
  <c r="BC13" i="37"/>
  <c r="BB13" i="37"/>
  <c r="AV13" i="37"/>
  <c r="AU13" i="37"/>
  <c r="AO13" i="37"/>
  <c r="AN13" i="37"/>
  <c r="AH13" i="37"/>
  <c r="AG13" i="37"/>
  <c r="AA13" i="37"/>
  <c r="Z13" i="37"/>
  <c r="Y13" i="37"/>
  <c r="T13" i="37"/>
  <c r="S13" i="37"/>
  <c r="R13" i="37"/>
  <c r="M13" i="37"/>
  <c r="L13" i="37"/>
  <c r="K13" i="37"/>
  <c r="CL12" i="37"/>
  <c r="CK12" i="37"/>
  <c r="CE12" i="37"/>
  <c r="CD12" i="37"/>
  <c r="BX12" i="37"/>
  <c r="BW12" i="37"/>
  <c r="BQ12" i="37"/>
  <c r="BP12" i="37"/>
  <c r="BJ12" i="37"/>
  <c r="BI12" i="37"/>
  <c r="BC12" i="37"/>
  <c r="BB12" i="37"/>
  <c r="AV12" i="37"/>
  <c r="AU12" i="37"/>
  <c r="AO12" i="37"/>
  <c r="AN12" i="37"/>
  <c r="AH12" i="37"/>
  <c r="AG12" i="37"/>
  <c r="AF12" i="37"/>
  <c r="AA12" i="37"/>
  <c r="Z12" i="37"/>
  <c r="Y12" i="37"/>
  <c r="T12" i="37"/>
  <c r="S12" i="37"/>
  <c r="R12" i="37"/>
  <c r="M12" i="37"/>
  <c r="L12" i="37"/>
  <c r="CL11" i="37"/>
  <c r="CK11" i="37"/>
  <c r="CE11" i="37"/>
  <c r="CD11" i="37"/>
  <c r="BX11" i="37"/>
  <c r="BW11" i="37"/>
  <c r="BQ11" i="37"/>
  <c r="BP11" i="37"/>
  <c r="BJ11" i="37"/>
  <c r="BI11" i="37"/>
  <c r="BC11" i="37"/>
  <c r="BB11" i="37"/>
  <c r="AV11" i="37"/>
  <c r="AU11" i="37"/>
  <c r="AO11" i="37"/>
  <c r="AN11" i="37"/>
  <c r="AM11" i="37"/>
  <c r="AH11" i="37"/>
  <c r="AG11" i="37"/>
  <c r="AF11" i="37"/>
  <c r="AA11" i="37"/>
  <c r="Z11" i="37"/>
  <c r="Y11" i="37"/>
  <c r="T11" i="37"/>
  <c r="S11" i="37"/>
  <c r="M11" i="37"/>
  <c r="L11" i="37"/>
  <c r="C11" i="37"/>
  <c r="CL10" i="37"/>
  <c r="CK10" i="37"/>
  <c r="CE10" i="37"/>
  <c r="CD10" i="37"/>
  <c r="BX10" i="37"/>
  <c r="BW10" i="37"/>
  <c r="BQ10" i="37"/>
  <c r="BP10" i="37"/>
  <c r="BJ10" i="37"/>
  <c r="BI10" i="37"/>
  <c r="BC10" i="37"/>
  <c r="BB10" i="37"/>
  <c r="AV10" i="37"/>
  <c r="AU10" i="37"/>
  <c r="AT10" i="37"/>
  <c r="AO10" i="37"/>
  <c r="AN10" i="37"/>
  <c r="AM10" i="37"/>
  <c r="AH10" i="37"/>
  <c r="AG10" i="37"/>
  <c r="AF10" i="37"/>
  <c r="AA10" i="37"/>
  <c r="Z10" i="37"/>
  <c r="T10" i="37"/>
  <c r="S10" i="37"/>
  <c r="M10" i="37"/>
  <c r="L10" i="37"/>
  <c r="C10" i="37"/>
  <c r="CL9" i="37"/>
  <c r="CK9" i="37"/>
  <c r="CE9" i="37"/>
  <c r="CD9" i="37"/>
  <c r="BX9" i="37"/>
  <c r="BW9" i="37"/>
  <c r="BQ9" i="37"/>
  <c r="BP9" i="37"/>
  <c r="BJ9" i="37"/>
  <c r="BI9" i="37"/>
  <c r="BC9" i="37"/>
  <c r="BB9" i="37"/>
  <c r="BA9" i="37"/>
  <c r="AV9" i="37"/>
  <c r="AU9" i="37"/>
  <c r="AO9" i="37"/>
  <c r="AN9" i="37"/>
  <c r="AM9" i="37"/>
  <c r="AH9" i="37"/>
  <c r="AG9" i="37"/>
  <c r="AA9" i="37"/>
  <c r="Z9" i="37"/>
  <c r="T9" i="37"/>
  <c r="S9" i="37"/>
  <c r="M9" i="37"/>
  <c r="L9" i="37"/>
  <c r="C9" i="37"/>
  <c r="CL8" i="37"/>
  <c r="CK8" i="37"/>
  <c r="CE8" i="37"/>
  <c r="CD8" i="37"/>
  <c r="BX8" i="37"/>
  <c r="BW8" i="37"/>
  <c r="BQ8" i="37"/>
  <c r="BP8" i="37"/>
  <c r="BJ8" i="37"/>
  <c r="BI8" i="37"/>
  <c r="BC8" i="37"/>
  <c r="BB8" i="37"/>
  <c r="AV8" i="37"/>
  <c r="AU8" i="37"/>
  <c r="AT8" i="37"/>
  <c r="AO8" i="37"/>
  <c r="AN8" i="37"/>
  <c r="AH8" i="37"/>
  <c r="AG8" i="37"/>
  <c r="AA8" i="37"/>
  <c r="Z8" i="37"/>
  <c r="T8" i="37"/>
  <c r="S8" i="37"/>
  <c r="M8" i="37"/>
  <c r="L8" i="37"/>
  <c r="C8" i="37"/>
  <c r="CL7" i="37"/>
  <c r="CK7" i="37"/>
  <c r="CE7" i="37"/>
  <c r="CD7" i="37"/>
  <c r="BX7" i="37"/>
  <c r="BW7" i="37"/>
  <c r="BQ7" i="37"/>
  <c r="BP7" i="37"/>
  <c r="BJ7" i="37"/>
  <c r="BI7" i="37"/>
  <c r="BC7" i="37"/>
  <c r="BB7" i="37"/>
  <c r="BA7" i="37"/>
  <c r="AV7" i="37"/>
  <c r="AU7" i="37"/>
  <c r="AO7" i="37"/>
  <c r="AN7" i="37"/>
  <c r="AH7" i="37"/>
  <c r="AG7" i="37"/>
  <c r="AA7" i="37"/>
  <c r="Z7" i="37"/>
  <c r="T7" i="37"/>
  <c r="S7" i="37"/>
  <c r="M7" i="37"/>
  <c r="L7" i="37"/>
  <c r="C7" i="37"/>
  <c r="CL6" i="37"/>
  <c r="CK6" i="37"/>
  <c r="CE6" i="37"/>
  <c r="CD6" i="37"/>
  <c r="BX6" i="37"/>
  <c r="BW6" i="37"/>
  <c r="BQ6" i="37"/>
  <c r="BP6" i="37"/>
  <c r="BJ6" i="37"/>
  <c r="BI6" i="37"/>
  <c r="BH6" i="37"/>
  <c r="BC6" i="37"/>
  <c r="BB6" i="37"/>
  <c r="AV6" i="37"/>
  <c r="AU6" i="37"/>
  <c r="AO6" i="37"/>
  <c r="AN6" i="37"/>
  <c r="AH6" i="37"/>
  <c r="AG6" i="37"/>
  <c r="AA6" i="37"/>
  <c r="Z6" i="37"/>
  <c r="T6" i="37"/>
  <c r="S6" i="37"/>
  <c r="M6" i="37"/>
  <c r="L6" i="37"/>
  <c r="C6" i="37"/>
  <c r="CL5" i="37"/>
  <c r="CK5" i="37"/>
  <c r="CE5" i="37"/>
  <c r="CD5" i="37"/>
  <c r="BX5" i="37"/>
  <c r="BW5" i="37"/>
  <c r="BQ5" i="37"/>
  <c r="BP5" i="37"/>
  <c r="BO5" i="37"/>
  <c r="BJ5" i="37"/>
  <c r="BI5" i="37"/>
  <c r="BC5" i="37"/>
  <c r="BB5" i="37"/>
  <c r="AV5" i="37"/>
  <c r="AU5" i="37"/>
  <c r="AO5" i="37"/>
  <c r="AN5" i="37"/>
  <c r="AH5" i="37"/>
  <c r="AG5" i="37"/>
  <c r="AA5" i="37"/>
  <c r="Z5" i="37"/>
  <c r="T5" i="37"/>
  <c r="S5" i="37"/>
  <c r="M5" i="37"/>
  <c r="L5" i="37"/>
  <c r="C5" i="37"/>
  <c r="F32" i="38"/>
  <c r="CK32" i="38" s="1"/>
  <c r="CL31" i="38"/>
  <c r="CK31" i="38"/>
  <c r="CE31" i="38"/>
  <c r="CD31" i="38"/>
  <c r="BX31" i="38"/>
  <c r="BW31" i="38"/>
  <c r="BQ31" i="38"/>
  <c r="BP31" i="38"/>
  <c r="BJ31" i="38"/>
  <c r="BI31" i="38"/>
  <c r="BC31" i="38"/>
  <c r="BB31" i="38"/>
  <c r="AV31" i="38"/>
  <c r="AU31" i="38"/>
  <c r="AO31" i="38"/>
  <c r="AN31" i="38"/>
  <c r="AH31" i="38"/>
  <c r="AG31" i="38"/>
  <c r="AA31" i="38"/>
  <c r="Z31" i="38"/>
  <c r="T31" i="38"/>
  <c r="S31" i="38"/>
  <c r="M31" i="38"/>
  <c r="L31" i="38"/>
  <c r="K31" i="38"/>
  <c r="CL30" i="38"/>
  <c r="CK30" i="38"/>
  <c r="CE30" i="38"/>
  <c r="CD30" i="38"/>
  <c r="BX30" i="38"/>
  <c r="BW30" i="38"/>
  <c r="BQ30" i="38"/>
  <c r="BP30" i="38"/>
  <c r="BJ30" i="38"/>
  <c r="BI30" i="38"/>
  <c r="BC30" i="38"/>
  <c r="BB30" i="38"/>
  <c r="AV30" i="38"/>
  <c r="AU30" i="38"/>
  <c r="AO30" i="38"/>
  <c r="AN30" i="38"/>
  <c r="AH30" i="38"/>
  <c r="AG30" i="38"/>
  <c r="AA30" i="38"/>
  <c r="Z30" i="38"/>
  <c r="T30" i="38"/>
  <c r="S30" i="38"/>
  <c r="R30" i="38"/>
  <c r="M30" i="38"/>
  <c r="L30" i="38"/>
  <c r="K30" i="38"/>
  <c r="CL29" i="38"/>
  <c r="CK29" i="38"/>
  <c r="CE29" i="38"/>
  <c r="CD29" i="38"/>
  <c r="BX29" i="38"/>
  <c r="BW29" i="38"/>
  <c r="BQ29" i="38"/>
  <c r="BP29" i="38"/>
  <c r="BJ29" i="38"/>
  <c r="BI29" i="38"/>
  <c r="BC29" i="38"/>
  <c r="BB29" i="38"/>
  <c r="AV29" i="38"/>
  <c r="AU29" i="38"/>
  <c r="AO29" i="38"/>
  <c r="AN29" i="38"/>
  <c r="AH29" i="38"/>
  <c r="AG29" i="38"/>
  <c r="AA29" i="38"/>
  <c r="Z29" i="38"/>
  <c r="Y29" i="38"/>
  <c r="T29" i="38"/>
  <c r="S29" i="38"/>
  <c r="R29" i="38"/>
  <c r="M29" i="38"/>
  <c r="L29" i="38"/>
  <c r="K29" i="38"/>
  <c r="CL28" i="38"/>
  <c r="CK28" i="38"/>
  <c r="CE28" i="38"/>
  <c r="CD28" i="38"/>
  <c r="BX28" i="38"/>
  <c r="BW28" i="38"/>
  <c r="BQ28" i="38"/>
  <c r="BP28" i="38"/>
  <c r="BJ28" i="38"/>
  <c r="BI28" i="38"/>
  <c r="BC28" i="38"/>
  <c r="BB28" i="38"/>
  <c r="AV28" i="38"/>
  <c r="AU28" i="38"/>
  <c r="AO28" i="38"/>
  <c r="AN28" i="38"/>
  <c r="AH28" i="38"/>
  <c r="AG28" i="38"/>
  <c r="AF28" i="38"/>
  <c r="AA28" i="38"/>
  <c r="Z28" i="38"/>
  <c r="Y28" i="38"/>
  <c r="T28" i="38"/>
  <c r="S28" i="38"/>
  <c r="R28" i="38"/>
  <c r="M28" i="38"/>
  <c r="L28" i="38"/>
  <c r="CL27" i="38"/>
  <c r="CK27" i="38"/>
  <c r="CE27" i="38"/>
  <c r="CD27" i="38"/>
  <c r="BX27" i="38"/>
  <c r="BW27" i="38"/>
  <c r="BQ27" i="38"/>
  <c r="BP27" i="38"/>
  <c r="BJ27" i="38"/>
  <c r="BI27" i="38"/>
  <c r="BC27" i="38"/>
  <c r="BB27" i="38"/>
  <c r="AV27" i="38"/>
  <c r="AU27" i="38"/>
  <c r="AO27" i="38"/>
  <c r="AN27" i="38"/>
  <c r="AM27" i="38"/>
  <c r="AH27" i="38"/>
  <c r="AG27" i="38"/>
  <c r="AF27" i="38"/>
  <c r="AA27" i="38"/>
  <c r="Z27" i="38"/>
  <c r="Y27" i="38"/>
  <c r="T27" i="38"/>
  <c r="S27" i="38"/>
  <c r="M27" i="38"/>
  <c r="L27" i="38"/>
  <c r="C27" i="38"/>
  <c r="CL26" i="38"/>
  <c r="CK26" i="38"/>
  <c r="CE26" i="38"/>
  <c r="CD26" i="38"/>
  <c r="BX26" i="38"/>
  <c r="BW26" i="38"/>
  <c r="BQ26" i="38"/>
  <c r="BP26" i="38"/>
  <c r="BJ26" i="38"/>
  <c r="BI26" i="38"/>
  <c r="BC26" i="38"/>
  <c r="BB26" i="38"/>
  <c r="AV26" i="38"/>
  <c r="AU26" i="38"/>
  <c r="AT26" i="38"/>
  <c r="AO26" i="38"/>
  <c r="AN26" i="38"/>
  <c r="AM26" i="38"/>
  <c r="AH26" i="38"/>
  <c r="AG26" i="38"/>
  <c r="AF26" i="38"/>
  <c r="AA26" i="38"/>
  <c r="Z26" i="38"/>
  <c r="T26" i="38"/>
  <c r="S26" i="38"/>
  <c r="M26" i="38"/>
  <c r="L26" i="38"/>
  <c r="C26" i="38"/>
  <c r="CL25" i="38"/>
  <c r="CK25" i="38"/>
  <c r="CE25" i="38"/>
  <c r="CD25" i="38"/>
  <c r="BX25" i="38"/>
  <c r="BW25" i="38"/>
  <c r="BQ25" i="38"/>
  <c r="BP25" i="38"/>
  <c r="BJ25" i="38"/>
  <c r="BI25" i="38"/>
  <c r="BC25" i="38"/>
  <c r="BB25" i="38"/>
  <c r="BA25" i="38"/>
  <c r="AV25" i="38"/>
  <c r="AU25" i="38"/>
  <c r="AT25" i="38"/>
  <c r="AO25" i="38"/>
  <c r="AN25" i="38"/>
  <c r="AM25" i="38"/>
  <c r="AH25" i="38"/>
  <c r="AG25" i="38"/>
  <c r="AA25" i="38"/>
  <c r="Z25" i="38"/>
  <c r="T25" i="38"/>
  <c r="S25" i="38"/>
  <c r="M25" i="38"/>
  <c r="L25" i="38"/>
  <c r="C25" i="38"/>
  <c r="CL24" i="38"/>
  <c r="CK24" i="38"/>
  <c r="CE24" i="38"/>
  <c r="CD24" i="38"/>
  <c r="BX24" i="38"/>
  <c r="BW24" i="38"/>
  <c r="BQ24" i="38"/>
  <c r="BP24" i="38"/>
  <c r="BJ24" i="38"/>
  <c r="BI24" i="38"/>
  <c r="BC24" i="38"/>
  <c r="BB24" i="38"/>
  <c r="AV24" i="38"/>
  <c r="AU24" i="38"/>
  <c r="AT24" i="38"/>
  <c r="AO24" i="38"/>
  <c r="AN24" i="38"/>
  <c r="AH24" i="38"/>
  <c r="AG24" i="38"/>
  <c r="AA24" i="38"/>
  <c r="Z24" i="38"/>
  <c r="T24" i="38"/>
  <c r="S24" i="38"/>
  <c r="M24" i="38"/>
  <c r="L24" i="38"/>
  <c r="C24" i="38"/>
  <c r="CL23" i="38"/>
  <c r="CK23" i="38"/>
  <c r="CE23" i="38"/>
  <c r="CD23" i="38"/>
  <c r="BX23" i="38"/>
  <c r="BW23" i="38"/>
  <c r="BQ23" i="38"/>
  <c r="BP23" i="38"/>
  <c r="BJ23" i="38"/>
  <c r="BI23" i="38"/>
  <c r="BC23" i="38"/>
  <c r="BB23" i="38"/>
  <c r="BA23" i="38"/>
  <c r="AV23" i="38"/>
  <c r="AU23" i="38"/>
  <c r="AO23" i="38"/>
  <c r="AN23" i="38"/>
  <c r="AH23" i="38"/>
  <c r="AG23" i="38"/>
  <c r="AA23" i="38"/>
  <c r="Z23" i="38"/>
  <c r="T23" i="38"/>
  <c r="S23" i="38"/>
  <c r="M23" i="38"/>
  <c r="L23" i="38"/>
  <c r="C23" i="38"/>
  <c r="CL22" i="38"/>
  <c r="CK22" i="38"/>
  <c r="CE22" i="38"/>
  <c r="CD22" i="38"/>
  <c r="BX22" i="38"/>
  <c r="BW22" i="38"/>
  <c r="BQ22" i="38"/>
  <c r="BP22" i="38"/>
  <c r="BJ22" i="38"/>
  <c r="BI22" i="38"/>
  <c r="BC22" i="38"/>
  <c r="BB22" i="38"/>
  <c r="AV22" i="38"/>
  <c r="AU22" i="38"/>
  <c r="AO22" i="38"/>
  <c r="AN22" i="38"/>
  <c r="AH22" i="38"/>
  <c r="AG22" i="38"/>
  <c r="AA22" i="38"/>
  <c r="Z22" i="38"/>
  <c r="T22" i="38"/>
  <c r="S22" i="38"/>
  <c r="M22" i="38"/>
  <c r="L22" i="38"/>
  <c r="C22" i="38"/>
  <c r="CL21" i="38"/>
  <c r="CK21" i="38"/>
  <c r="CE21" i="38"/>
  <c r="CD21" i="38"/>
  <c r="BX21" i="38"/>
  <c r="BW21" i="38"/>
  <c r="BQ21" i="38"/>
  <c r="BP21" i="38"/>
  <c r="BJ21" i="38"/>
  <c r="BI21" i="38"/>
  <c r="BC21" i="38"/>
  <c r="BB21" i="38"/>
  <c r="AV21" i="38"/>
  <c r="AU21" i="38"/>
  <c r="AO21" i="38"/>
  <c r="AN21" i="38"/>
  <c r="AH21" i="38"/>
  <c r="AG21" i="38"/>
  <c r="AA21" i="38"/>
  <c r="Z21" i="38"/>
  <c r="T21" i="38"/>
  <c r="S21" i="38"/>
  <c r="M21" i="38"/>
  <c r="L21" i="38"/>
  <c r="C21" i="38"/>
  <c r="F16" i="38"/>
  <c r="CE16" i="38"/>
  <c r="CL15" i="38"/>
  <c r="CK15" i="38"/>
  <c r="CE15" i="38"/>
  <c r="CD15" i="38"/>
  <c r="BX15" i="38"/>
  <c r="BW15" i="38"/>
  <c r="BQ15" i="38"/>
  <c r="BP15" i="38"/>
  <c r="BJ15" i="38"/>
  <c r="BI15" i="38"/>
  <c r="BC15" i="38"/>
  <c r="BB15" i="38"/>
  <c r="AV15" i="38"/>
  <c r="AU15" i="38"/>
  <c r="AO15" i="38"/>
  <c r="AN15" i="38"/>
  <c r="AH15" i="38"/>
  <c r="AG15" i="38"/>
  <c r="AA15" i="38"/>
  <c r="Z15" i="38"/>
  <c r="T15" i="38"/>
  <c r="S15" i="38"/>
  <c r="M15" i="38"/>
  <c r="L15" i="38"/>
  <c r="K15" i="38"/>
  <c r="CL14" i="38"/>
  <c r="CK14" i="38"/>
  <c r="CE14" i="38"/>
  <c r="CD14" i="38"/>
  <c r="BX14" i="38"/>
  <c r="BW14" i="38"/>
  <c r="BQ14" i="38"/>
  <c r="BP14" i="38"/>
  <c r="BJ14" i="38"/>
  <c r="BI14" i="38"/>
  <c r="BC14" i="38"/>
  <c r="BB14" i="38"/>
  <c r="AV14" i="38"/>
  <c r="AU14" i="38"/>
  <c r="AO14" i="38"/>
  <c r="AN14" i="38"/>
  <c r="AH14" i="38"/>
  <c r="AG14" i="38"/>
  <c r="AA14" i="38"/>
  <c r="Z14" i="38"/>
  <c r="T14" i="38"/>
  <c r="S14" i="38"/>
  <c r="R14" i="38"/>
  <c r="M14" i="38"/>
  <c r="L14" i="38"/>
  <c r="K14" i="38"/>
  <c r="CL13" i="38"/>
  <c r="CK13" i="38"/>
  <c r="CE13" i="38"/>
  <c r="CD13" i="38"/>
  <c r="BX13" i="38"/>
  <c r="BW13" i="38"/>
  <c r="BQ13" i="38"/>
  <c r="BP13" i="38"/>
  <c r="BJ13" i="38"/>
  <c r="BI13" i="38"/>
  <c r="BC13" i="38"/>
  <c r="BB13" i="38"/>
  <c r="AV13" i="38"/>
  <c r="AU13" i="38"/>
  <c r="AO13" i="38"/>
  <c r="AN13" i="38"/>
  <c r="AH13" i="38"/>
  <c r="AG13" i="38"/>
  <c r="AA13" i="38"/>
  <c r="Z13" i="38"/>
  <c r="Y13" i="38"/>
  <c r="T13" i="38"/>
  <c r="S13" i="38"/>
  <c r="R13" i="38"/>
  <c r="M13" i="38"/>
  <c r="L13" i="38"/>
  <c r="K13" i="38"/>
  <c r="CL12" i="38"/>
  <c r="CK12" i="38"/>
  <c r="CE12" i="38"/>
  <c r="CD12" i="38"/>
  <c r="BX12" i="38"/>
  <c r="BW12" i="38"/>
  <c r="BQ12" i="38"/>
  <c r="BP12" i="38"/>
  <c r="BJ12" i="38"/>
  <c r="BI12" i="38"/>
  <c r="BC12" i="38"/>
  <c r="BB12" i="38"/>
  <c r="AV12" i="38"/>
  <c r="AU12" i="38"/>
  <c r="AO12" i="38"/>
  <c r="AN12" i="38"/>
  <c r="AH12" i="38"/>
  <c r="AG12" i="38"/>
  <c r="AF12" i="38"/>
  <c r="AA12" i="38"/>
  <c r="Z12" i="38"/>
  <c r="Y12" i="38"/>
  <c r="T12" i="38"/>
  <c r="S12" i="38"/>
  <c r="R12" i="38"/>
  <c r="M12" i="38"/>
  <c r="L12" i="38"/>
  <c r="CL11" i="38"/>
  <c r="CK11" i="38"/>
  <c r="CE11" i="38"/>
  <c r="CD11" i="38"/>
  <c r="BX11" i="38"/>
  <c r="BW11" i="38"/>
  <c r="BQ11" i="38"/>
  <c r="BP11" i="38"/>
  <c r="BJ11" i="38"/>
  <c r="BI11" i="38"/>
  <c r="BC11" i="38"/>
  <c r="BB11" i="38"/>
  <c r="AV11" i="38"/>
  <c r="AU11" i="38"/>
  <c r="AO11" i="38"/>
  <c r="AN11" i="38"/>
  <c r="AM11" i="38"/>
  <c r="AH11" i="38"/>
  <c r="AG11" i="38"/>
  <c r="AF11" i="38"/>
  <c r="AA11" i="38"/>
  <c r="Z11" i="38"/>
  <c r="Y11" i="38"/>
  <c r="T11" i="38"/>
  <c r="S11" i="38"/>
  <c r="M11" i="38"/>
  <c r="L11" i="38"/>
  <c r="C11" i="38"/>
  <c r="CL10" i="38"/>
  <c r="CK10" i="38"/>
  <c r="CE10" i="38"/>
  <c r="CD10" i="38"/>
  <c r="BX10" i="38"/>
  <c r="BW10" i="38"/>
  <c r="BQ10" i="38"/>
  <c r="BP10" i="38"/>
  <c r="BJ10" i="38"/>
  <c r="BI10" i="38"/>
  <c r="BC10" i="38"/>
  <c r="BB10" i="38"/>
  <c r="AV10" i="38"/>
  <c r="AU10" i="38"/>
  <c r="AT10" i="38"/>
  <c r="AO10" i="38"/>
  <c r="AN10" i="38"/>
  <c r="AM10" i="38"/>
  <c r="AH10" i="38"/>
  <c r="AG10" i="38"/>
  <c r="AF10" i="38"/>
  <c r="AA10" i="38"/>
  <c r="Z10" i="38"/>
  <c r="T10" i="38"/>
  <c r="S10" i="38"/>
  <c r="M10" i="38"/>
  <c r="L10" i="38"/>
  <c r="C10" i="38"/>
  <c r="CL9" i="38"/>
  <c r="CK9" i="38"/>
  <c r="CE9" i="38"/>
  <c r="CD9" i="38"/>
  <c r="BX9" i="38"/>
  <c r="BW9" i="38"/>
  <c r="BQ9" i="38"/>
  <c r="BP9" i="38"/>
  <c r="BJ9" i="38"/>
  <c r="BI9" i="38"/>
  <c r="BC9" i="38"/>
  <c r="BB9" i="38"/>
  <c r="BA9" i="38"/>
  <c r="AV9" i="38"/>
  <c r="AU9" i="38"/>
  <c r="AT9" i="38"/>
  <c r="AO9" i="38"/>
  <c r="AN9" i="38"/>
  <c r="AM9" i="38"/>
  <c r="AH9" i="38"/>
  <c r="AG9" i="38"/>
  <c r="AA9" i="38"/>
  <c r="Z9" i="38"/>
  <c r="T9" i="38"/>
  <c r="S9" i="38"/>
  <c r="M9" i="38"/>
  <c r="L9" i="38"/>
  <c r="C9" i="38"/>
  <c r="CL8" i="38"/>
  <c r="CK8" i="38"/>
  <c r="CE8" i="38"/>
  <c r="CD8" i="38"/>
  <c r="BX8" i="38"/>
  <c r="BW8" i="38"/>
  <c r="BQ8" i="38"/>
  <c r="BP8" i="38"/>
  <c r="BJ8" i="38"/>
  <c r="BI8" i="38"/>
  <c r="BH8" i="38"/>
  <c r="BC8" i="38"/>
  <c r="BB8" i="38"/>
  <c r="BA8" i="38"/>
  <c r="AV8" i="38"/>
  <c r="AU8" i="38"/>
  <c r="AT8" i="38"/>
  <c r="AO8" i="38"/>
  <c r="AN8" i="38"/>
  <c r="AH8" i="38"/>
  <c r="AG8" i="38"/>
  <c r="AA8" i="38"/>
  <c r="Z8" i="38"/>
  <c r="T8" i="38"/>
  <c r="S8" i="38"/>
  <c r="M8" i="38"/>
  <c r="L8" i="38"/>
  <c r="C8" i="38"/>
  <c r="CL7" i="38"/>
  <c r="CK7" i="38"/>
  <c r="CE7" i="38"/>
  <c r="CD7" i="38"/>
  <c r="BX7" i="38"/>
  <c r="BW7" i="38"/>
  <c r="BQ7" i="38"/>
  <c r="BP7" i="38"/>
  <c r="BO7" i="38"/>
  <c r="BJ7" i="38"/>
  <c r="BI7" i="38"/>
  <c r="BH7" i="38"/>
  <c r="BC7" i="38"/>
  <c r="BB7" i="38"/>
  <c r="BA7" i="38"/>
  <c r="AV7" i="38"/>
  <c r="AU7" i="38"/>
  <c r="AO7" i="38"/>
  <c r="AN7" i="38"/>
  <c r="AH7" i="38"/>
  <c r="AG7" i="38"/>
  <c r="AA7" i="38"/>
  <c r="Z7" i="38"/>
  <c r="T7" i="38"/>
  <c r="S7" i="38"/>
  <c r="M7" i="38"/>
  <c r="L7" i="38"/>
  <c r="C7" i="38"/>
  <c r="CL6" i="38"/>
  <c r="CK6" i="38"/>
  <c r="CE6" i="38"/>
  <c r="CD6" i="38"/>
  <c r="BX6" i="38"/>
  <c r="BW6" i="38"/>
  <c r="BV6" i="38"/>
  <c r="BQ6" i="38"/>
  <c r="BP6" i="38"/>
  <c r="BO6" i="38"/>
  <c r="BJ6" i="38"/>
  <c r="BI6" i="38"/>
  <c r="BH6" i="38"/>
  <c r="BC6" i="38"/>
  <c r="BB6" i="38"/>
  <c r="AV6" i="38"/>
  <c r="AU6" i="38"/>
  <c r="AO6" i="38"/>
  <c r="AN6" i="38"/>
  <c r="AH6" i="38"/>
  <c r="AG6" i="38"/>
  <c r="AA6" i="38"/>
  <c r="Z6" i="38"/>
  <c r="T6" i="38"/>
  <c r="S6" i="38"/>
  <c r="M6" i="38"/>
  <c r="L6" i="38"/>
  <c r="C6" i="38"/>
  <c r="CL5" i="38"/>
  <c r="CK5" i="38"/>
  <c r="CE5" i="38"/>
  <c r="CD5" i="38"/>
  <c r="BX5" i="38"/>
  <c r="BW5" i="38"/>
  <c r="BV5" i="38"/>
  <c r="BQ5" i="38"/>
  <c r="BP5" i="38"/>
  <c r="BO5" i="38"/>
  <c r="BJ5" i="38"/>
  <c r="BI5" i="38"/>
  <c r="BC5" i="38"/>
  <c r="BB5" i="38"/>
  <c r="AV5" i="38"/>
  <c r="AU5" i="38"/>
  <c r="AO5" i="38"/>
  <c r="AN5" i="38"/>
  <c r="AH5" i="38"/>
  <c r="AG5" i="38"/>
  <c r="AA5" i="38"/>
  <c r="Z5" i="38"/>
  <c r="T5" i="38"/>
  <c r="S5" i="38"/>
  <c r="M5" i="38"/>
  <c r="L5" i="38"/>
  <c r="C5" i="38"/>
  <c r="F32" i="39"/>
  <c r="CD32" i="39"/>
  <c r="F16" i="39"/>
  <c r="CK16" i="39"/>
  <c r="CL15" i="39"/>
  <c r="CK15" i="39"/>
  <c r="CE15" i="39"/>
  <c r="CD15" i="39"/>
  <c r="BX15" i="39"/>
  <c r="BW15" i="39"/>
  <c r="BQ15" i="39"/>
  <c r="BP15" i="39"/>
  <c r="BJ15" i="39"/>
  <c r="BI15" i="39"/>
  <c r="BC15" i="39"/>
  <c r="BB15" i="39"/>
  <c r="AV15" i="39"/>
  <c r="AU15" i="39"/>
  <c r="AO15" i="39"/>
  <c r="AN15" i="39"/>
  <c r="AH15" i="39"/>
  <c r="AG15" i="39"/>
  <c r="AA15" i="39"/>
  <c r="Z15" i="39"/>
  <c r="T15" i="39"/>
  <c r="S15" i="39"/>
  <c r="M15" i="39"/>
  <c r="L15" i="39"/>
  <c r="K15" i="39"/>
  <c r="CL14" i="39"/>
  <c r="CK14" i="39"/>
  <c r="CE14" i="39"/>
  <c r="CD14" i="39"/>
  <c r="BX14" i="39"/>
  <c r="BW14" i="39"/>
  <c r="BQ14" i="39"/>
  <c r="BP14" i="39"/>
  <c r="BJ14" i="39"/>
  <c r="BI14" i="39"/>
  <c r="BC14" i="39"/>
  <c r="BB14" i="39"/>
  <c r="AV14" i="39"/>
  <c r="AU14" i="39"/>
  <c r="AO14" i="39"/>
  <c r="AN14" i="39"/>
  <c r="AH14" i="39"/>
  <c r="AG14" i="39"/>
  <c r="AA14" i="39"/>
  <c r="Z14" i="39"/>
  <c r="T14" i="39"/>
  <c r="S14" i="39"/>
  <c r="R14" i="39"/>
  <c r="M14" i="39"/>
  <c r="L14" i="39"/>
  <c r="K14" i="39"/>
  <c r="CL13" i="39"/>
  <c r="CK13" i="39"/>
  <c r="CE13" i="39"/>
  <c r="CD13" i="39"/>
  <c r="BX13" i="39"/>
  <c r="BW13" i="39"/>
  <c r="BQ13" i="39"/>
  <c r="BP13" i="39"/>
  <c r="BJ13" i="39"/>
  <c r="BI13" i="39"/>
  <c r="BC13" i="39"/>
  <c r="BB13" i="39"/>
  <c r="AV13" i="39"/>
  <c r="AU13" i="39"/>
  <c r="AO13" i="39"/>
  <c r="AN13" i="39"/>
  <c r="AH13" i="39"/>
  <c r="AG13" i="39"/>
  <c r="AA13" i="39"/>
  <c r="Z13" i="39"/>
  <c r="Y13" i="39"/>
  <c r="T13" i="39"/>
  <c r="S13" i="39"/>
  <c r="R13" i="39"/>
  <c r="M13" i="39"/>
  <c r="L13" i="39"/>
  <c r="K13" i="39"/>
  <c r="CL12" i="39"/>
  <c r="CK12" i="39"/>
  <c r="CE12" i="39"/>
  <c r="CD12" i="39"/>
  <c r="BX12" i="39"/>
  <c r="BW12" i="39"/>
  <c r="BQ12" i="39"/>
  <c r="BP12" i="39"/>
  <c r="BJ12" i="39"/>
  <c r="BI12" i="39"/>
  <c r="BC12" i="39"/>
  <c r="BB12" i="39"/>
  <c r="AV12" i="39"/>
  <c r="AU12" i="39"/>
  <c r="AO12" i="39"/>
  <c r="AN12" i="39"/>
  <c r="AH12" i="39"/>
  <c r="AG12" i="39"/>
  <c r="AF12" i="39"/>
  <c r="AA12" i="39"/>
  <c r="Z12" i="39"/>
  <c r="Y12" i="39"/>
  <c r="T12" i="39"/>
  <c r="S12" i="39"/>
  <c r="R12" i="39"/>
  <c r="M12" i="39"/>
  <c r="L12" i="39"/>
  <c r="CL11" i="39"/>
  <c r="CK11" i="39"/>
  <c r="CE11" i="39"/>
  <c r="CD11" i="39"/>
  <c r="BX11" i="39"/>
  <c r="BW11" i="39"/>
  <c r="BQ11" i="39"/>
  <c r="BP11" i="39"/>
  <c r="BJ11" i="39"/>
  <c r="BI11" i="39"/>
  <c r="BC11" i="39"/>
  <c r="BB11" i="39"/>
  <c r="AV11" i="39"/>
  <c r="AU11" i="39"/>
  <c r="AO11" i="39"/>
  <c r="AN11" i="39"/>
  <c r="AM11" i="39"/>
  <c r="AH11" i="39"/>
  <c r="AG11" i="39"/>
  <c r="AF11" i="39"/>
  <c r="AA11" i="39"/>
  <c r="Z11" i="39"/>
  <c r="Y11" i="39"/>
  <c r="T11" i="39"/>
  <c r="S11" i="39"/>
  <c r="M11" i="39"/>
  <c r="L11" i="39"/>
  <c r="C11" i="39"/>
  <c r="CL10" i="39"/>
  <c r="CK10" i="39"/>
  <c r="CE10" i="39"/>
  <c r="CD10" i="39"/>
  <c r="BX10" i="39"/>
  <c r="BW10" i="39"/>
  <c r="BQ10" i="39"/>
  <c r="BP10" i="39"/>
  <c r="BJ10" i="39"/>
  <c r="BI10" i="39"/>
  <c r="BC10" i="39"/>
  <c r="BB10" i="39"/>
  <c r="AV10" i="39"/>
  <c r="AU10" i="39"/>
  <c r="AT10" i="39"/>
  <c r="AO10" i="39"/>
  <c r="AN10" i="39"/>
  <c r="AM10" i="39"/>
  <c r="AH10" i="39"/>
  <c r="AG10" i="39"/>
  <c r="AF10" i="39"/>
  <c r="AA10" i="39"/>
  <c r="Z10" i="39"/>
  <c r="T10" i="39"/>
  <c r="S10" i="39"/>
  <c r="M10" i="39"/>
  <c r="L10" i="39"/>
  <c r="C10" i="39"/>
  <c r="CL9" i="39"/>
  <c r="CK9" i="39"/>
  <c r="CE9" i="39"/>
  <c r="CD9" i="39"/>
  <c r="BX9" i="39"/>
  <c r="BW9" i="39"/>
  <c r="BQ9" i="39"/>
  <c r="BP9" i="39"/>
  <c r="BJ9" i="39"/>
  <c r="BI9" i="39"/>
  <c r="BC9" i="39"/>
  <c r="BB9" i="39"/>
  <c r="BA9" i="39"/>
  <c r="AV9" i="39"/>
  <c r="AU9" i="39"/>
  <c r="AT9" i="39"/>
  <c r="AO9" i="39"/>
  <c r="AN9" i="39"/>
  <c r="AM9" i="39"/>
  <c r="AH9" i="39"/>
  <c r="AG9" i="39"/>
  <c r="AA9" i="39"/>
  <c r="Z9" i="39"/>
  <c r="T9" i="39"/>
  <c r="S9" i="39"/>
  <c r="M9" i="39"/>
  <c r="L9" i="39"/>
  <c r="C9" i="39"/>
  <c r="CL8" i="39"/>
  <c r="CK8" i="39"/>
  <c r="CE8" i="39"/>
  <c r="CD8" i="39"/>
  <c r="BX8" i="39"/>
  <c r="BW8" i="39"/>
  <c r="BQ8" i="39"/>
  <c r="BP8" i="39"/>
  <c r="BJ8" i="39"/>
  <c r="BI8" i="39"/>
  <c r="BC8" i="39"/>
  <c r="BB8" i="39"/>
  <c r="AV8" i="39"/>
  <c r="AU8" i="39"/>
  <c r="AT8" i="39"/>
  <c r="AO8" i="39"/>
  <c r="AN8" i="39"/>
  <c r="AH8" i="39"/>
  <c r="AG8" i="39"/>
  <c r="AA8" i="39"/>
  <c r="Z8" i="39"/>
  <c r="T8" i="39"/>
  <c r="S8" i="39"/>
  <c r="M8" i="39"/>
  <c r="L8" i="39"/>
  <c r="C8" i="39"/>
  <c r="CL7" i="39"/>
  <c r="CK7" i="39"/>
  <c r="CE7" i="39"/>
  <c r="CD7" i="39"/>
  <c r="BX7" i="39"/>
  <c r="BW7" i="39"/>
  <c r="BQ7" i="39"/>
  <c r="BP7" i="39"/>
  <c r="BJ7" i="39"/>
  <c r="BI7" i="39"/>
  <c r="BC7" i="39"/>
  <c r="BB7" i="39"/>
  <c r="BA7" i="39"/>
  <c r="AV7" i="39"/>
  <c r="AU7" i="39"/>
  <c r="AO7" i="39"/>
  <c r="AN7" i="39"/>
  <c r="AH7" i="39"/>
  <c r="AG7" i="39"/>
  <c r="AA7" i="39"/>
  <c r="Z7" i="39"/>
  <c r="T7" i="39"/>
  <c r="S7" i="39"/>
  <c r="M7" i="39"/>
  <c r="L7" i="39"/>
  <c r="C7" i="39"/>
  <c r="CL6" i="39"/>
  <c r="CK6" i="39"/>
  <c r="CE6" i="39"/>
  <c r="CD6" i="39"/>
  <c r="BX6" i="39"/>
  <c r="BW6" i="39"/>
  <c r="BQ6" i="39"/>
  <c r="BP6" i="39"/>
  <c r="BJ6" i="39"/>
  <c r="BI6" i="39"/>
  <c r="BH6" i="39"/>
  <c r="BC6" i="39"/>
  <c r="BB6" i="39"/>
  <c r="AV6" i="39"/>
  <c r="AU6" i="39"/>
  <c r="AO6" i="39"/>
  <c r="AN6" i="39"/>
  <c r="AH6" i="39"/>
  <c r="AG6" i="39"/>
  <c r="AA6" i="39"/>
  <c r="Z6" i="39"/>
  <c r="T6" i="39"/>
  <c r="S6" i="39"/>
  <c r="M6" i="39"/>
  <c r="L6" i="39"/>
  <c r="C6" i="39"/>
  <c r="CL5" i="39"/>
  <c r="CK5" i="39"/>
  <c r="CE5" i="39"/>
  <c r="CD5" i="39"/>
  <c r="BX5" i="39"/>
  <c r="BW5" i="39"/>
  <c r="BQ5" i="39"/>
  <c r="BP5" i="39"/>
  <c r="BJ5" i="39"/>
  <c r="BI5" i="39"/>
  <c r="BC5" i="39"/>
  <c r="BB5" i="39"/>
  <c r="AV5" i="39"/>
  <c r="AU5" i="39"/>
  <c r="AO5" i="39"/>
  <c r="AN5" i="39"/>
  <c r="AH5" i="39"/>
  <c r="AG5" i="39"/>
  <c r="AA5" i="39"/>
  <c r="Z5" i="39"/>
  <c r="T5" i="39"/>
  <c r="S5" i="39"/>
  <c r="M5" i="39"/>
  <c r="L5" i="39"/>
  <c r="C5" i="39"/>
  <c r="F33" i="84"/>
  <c r="CD33" i="84"/>
  <c r="CL32" i="84"/>
  <c r="CK32" i="84"/>
  <c r="CE32" i="84"/>
  <c r="CD32" i="84"/>
  <c r="BX32" i="84"/>
  <c r="BW32" i="84"/>
  <c r="BQ32" i="84"/>
  <c r="BP32" i="84"/>
  <c r="BJ32" i="84"/>
  <c r="BI32" i="84"/>
  <c r="BC32" i="84"/>
  <c r="BB32" i="84"/>
  <c r="AV32" i="84"/>
  <c r="AU32" i="84"/>
  <c r="AO32" i="84"/>
  <c r="AN32" i="84"/>
  <c r="AH32" i="84"/>
  <c r="AG32" i="84"/>
  <c r="AA32" i="84"/>
  <c r="Z32" i="84"/>
  <c r="T32" i="84"/>
  <c r="S32" i="84"/>
  <c r="M32" i="84"/>
  <c r="L32" i="84"/>
  <c r="K32" i="84"/>
  <c r="CL31" i="84"/>
  <c r="CK31" i="84"/>
  <c r="CE31" i="84"/>
  <c r="CD31" i="84"/>
  <c r="BX31" i="84"/>
  <c r="BW31" i="84"/>
  <c r="BQ31" i="84"/>
  <c r="BP31" i="84"/>
  <c r="BJ31" i="84"/>
  <c r="BI31" i="84"/>
  <c r="BC31" i="84"/>
  <c r="BB31" i="84"/>
  <c r="AV31" i="84"/>
  <c r="AU31" i="84"/>
  <c r="AO31" i="84"/>
  <c r="AN31" i="84"/>
  <c r="AH31" i="84"/>
  <c r="AG31" i="84"/>
  <c r="AA31" i="84"/>
  <c r="Z31" i="84"/>
  <c r="T31" i="84"/>
  <c r="S31" i="84"/>
  <c r="R31" i="84"/>
  <c r="M31" i="84"/>
  <c r="L31" i="84"/>
  <c r="K31" i="84"/>
  <c r="CL30" i="84"/>
  <c r="CK30" i="84"/>
  <c r="CE30" i="84"/>
  <c r="CD30" i="84"/>
  <c r="BX30" i="84"/>
  <c r="BW30" i="84"/>
  <c r="BQ30" i="84"/>
  <c r="BP30" i="84"/>
  <c r="BJ30" i="84"/>
  <c r="BI30" i="84"/>
  <c r="BC30" i="84"/>
  <c r="BB30" i="84"/>
  <c r="AV30" i="84"/>
  <c r="AU30" i="84"/>
  <c r="AO30" i="84"/>
  <c r="AN30" i="84"/>
  <c r="AH30" i="84"/>
  <c r="AG30" i="84"/>
  <c r="AA30" i="84"/>
  <c r="Z30" i="84"/>
  <c r="Y30" i="84"/>
  <c r="T30" i="84"/>
  <c r="S30" i="84"/>
  <c r="R30" i="84"/>
  <c r="M30" i="84"/>
  <c r="L30" i="84"/>
  <c r="K30" i="84"/>
  <c r="CL29" i="84"/>
  <c r="CK29" i="84"/>
  <c r="CE29" i="84"/>
  <c r="CD29" i="84"/>
  <c r="BX29" i="84"/>
  <c r="BW29" i="84"/>
  <c r="BQ29" i="84"/>
  <c r="BP29" i="84"/>
  <c r="BJ29" i="84"/>
  <c r="BI29" i="84"/>
  <c r="BC29" i="84"/>
  <c r="BB29" i="84"/>
  <c r="AV29" i="84"/>
  <c r="AU29" i="84"/>
  <c r="AO29" i="84"/>
  <c r="AN29" i="84"/>
  <c r="AH29" i="84"/>
  <c r="AG29" i="84"/>
  <c r="AF29" i="84"/>
  <c r="AA29" i="84"/>
  <c r="Z29" i="84"/>
  <c r="Y29" i="84"/>
  <c r="T29" i="84"/>
  <c r="S29" i="84"/>
  <c r="R29" i="84"/>
  <c r="M29" i="84"/>
  <c r="L29" i="84"/>
  <c r="C29" i="84"/>
  <c r="CL28" i="84"/>
  <c r="CK28" i="84"/>
  <c r="CE28" i="84"/>
  <c r="CD28" i="84"/>
  <c r="BX28" i="84"/>
  <c r="BW28" i="84"/>
  <c r="BQ28" i="84"/>
  <c r="BP28" i="84"/>
  <c r="BJ28" i="84"/>
  <c r="BI28" i="84"/>
  <c r="BC28" i="84"/>
  <c r="BB28" i="84"/>
  <c r="AV28" i="84"/>
  <c r="AU28" i="84"/>
  <c r="AO28" i="84"/>
  <c r="AN28" i="84"/>
  <c r="AM28" i="84"/>
  <c r="AH28" i="84"/>
  <c r="AG28" i="84"/>
  <c r="AF28" i="84"/>
  <c r="AA28" i="84"/>
  <c r="Z28" i="84"/>
  <c r="Y28" i="84"/>
  <c r="T28" i="84"/>
  <c r="S28" i="84"/>
  <c r="M28" i="84"/>
  <c r="L28" i="84"/>
  <c r="C28" i="84"/>
  <c r="CL27" i="84"/>
  <c r="CK27" i="84"/>
  <c r="CE27" i="84"/>
  <c r="CD27" i="84"/>
  <c r="BX27" i="84"/>
  <c r="BW27" i="84"/>
  <c r="BQ27" i="84"/>
  <c r="BP27" i="84"/>
  <c r="BJ27" i="84"/>
  <c r="BI27" i="84"/>
  <c r="BC27" i="84"/>
  <c r="BB27" i="84"/>
  <c r="AV27" i="84"/>
  <c r="AU27" i="84"/>
  <c r="AT27" i="84"/>
  <c r="AO27" i="84"/>
  <c r="AN27" i="84"/>
  <c r="AM27" i="84"/>
  <c r="AH27" i="84"/>
  <c r="AG27" i="84"/>
  <c r="AF27" i="84"/>
  <c r="AA27" i="84"/>
  <c r="Z27" i="84"/>
  <c r="T27" i="84"/>
  <c r="S27" i="84"/>
  <c r="M27" i="84"/>
  <c r="L27" i="84"/>
  <c r="C27" i="84"/>
  <c r="CL26" i="84"/>
  <c r="CK26" i="84"/>
  <c r="CE26" i="84"/>
  <c r="CD26" i="84"/>
  <c r="BX26" i="84"/>
  <c r="BW26" i="84"/>
  <c r="BQ26" i="84"/>
  <c r="BP26" i="84"/>
  <c r="BJ26" i="84"/>
  <c r="BI26" i="84"/>
  <c r="BC26" i="84"/>
  <c r="BB26" i="84"/>
  <c r="AV26" i="84"/>
  <c r="AU26" i="84"/>
  <c r="AT26" i="84"/>
  <c r="AO26" i="84"/>
  <c r="AN26" i="84"/>
  <c r="AM26" i="84"/>
  <c r="AH26" i="84"/>
  <c r="AG26" i="84"/>
  <c r="AA26" i="84"/>
  <c r="Z26" i="84"/>
  <c r="T26" i="84"/>
  <c r="S26" i="84"/>
  <c r="M26" i="84"/>
  <c r="L26" i="84"/>
  <c r="C26" i="84"/>
  <c r="CL25" i="84"/>
  <c r="CK25" i="84"/>
  <c r="CE25" i="84"/>
  <c r="CD25" i="84"/>
  <c r="BX25" i="84"/>
  <c r="BW25" i="84"/>
  <c r="BQ25" i="84"/>
  <c r="BP25" i="84"/>
  <c r="BJ25" i="84"/>
  <c r="BI25" i="84"/>
  <c r="BC25" i="84"/>
  <c r="BB25" i="84"/>
  <c r="BA25" i="84"/>
  <c r="AV25" i="84"/>
  <c r="AU25" i="84"/>
  <c r="AT25" i="84"/>
  <c r="AO25" i="84"/>
  <c r="AN25" i="84"/>
  <c r="AH25" i="84"/>
  <c r="AG25" i="84"/>
  <c r="AA25" i="84"/>
  <c r="Z25" i="84"/>
  <c r="T25" i="84"/>
  <c r="S25" i="84"/>
  <c r="M25" i="84"/>
  <c r="L25" i="84"/>
  <c r="C25" i="84"/>
  <c r="CL24" i="84"/>
  <c r="CK24" i="84"/>
  <c r="CE24" i="84"/>
  <c r="CD24" i="84"/>
  <c r="BX24" i="84"/>
  <c r="BW24" i="84"/>
  <c r="BQ24" i="84"/>
  <c r="BP24" i="84"/>
  <c r="BJ24" i="84"/>
  <c r="BI24" i="84"/>
  <c r="BC24" i="84"/>
  <c r="BB24" i="84"/>
  <c r="BA24" i="84"/>
  <c r="AV24" i="84"/>
  <c r="AU24" i="84"/>
  <c r="AO24" i="84"/>
  <c r="AN24" i="84"/>
  <c r="AH24" i="84"/>
  <c r="AG24" i="84"/>
  <c r="AA24" i="84"/>
  <c r="Z24" i="84"/>
  <c r="T24" i="84"/>
  <c r="S24" i="84"/>
  <c r="M24" i="84"/>
  <c r="L24" i="84"/>
  <c r="C24" i="84"/>
  <c r="CL23" i="84"/>
  <c r="CK23" i="84"/>
  <c r="CE23" i="84"/>
  <c r="CD23" i="84"/>
  <c r="BX23" i="84"/>
  <c r="BW23" i="84"/>
  <c r="BQ23" i="84"/>
  <c r="BP23" i="84"/>
  <c r="BJ23" i="84"/>
  <c r="BI23" i="84"/>
  <c r="BH23" i="84"/>
  <c r="BC23" i="84"/>
  <c r="BB23" i="84"/>
  <c r="AV23" i="84"/>
  <c r="AU23" i="84"/>
  <c r="AO23" i="84"/>
  <c r="AN23" i="84"/>
  <c r="AH23" i="84"/>
  <c r="AG23" i="84"/>
  <c r="AA23" i="84"/>
  <c r="Z23" i="84"/>
  <c r="T23" i="84"/>
  <c r="S23" i="84"/>
  <c r="M23" i="84"/>
  <c r="L23" i="84"/>
  <c r="C23" i="84"/>
  <c r="CL22" i="84"/>
  <c r="CK22" i="84"/>
  <c r="CE22" i="84"/>
  <c r="CD22" i="84"/>
  <c r="BX22" i="84"/>
  <c r="BW22" i="84"/>
  <c r="BQ22" i="84"/>
  <c r="BP22" i="84"/>
  <c r="BO22" i="84"/>
  <c r="BJ22" i="84"/>
  <c r="BI22" i="84"/>
  <c r="BC22" i="84"/>
  <c r="BB22" i="84"/>
  <c r="AV22" i="84"/>
  <c r="AU22" i="84"/>
  <c r="AO22" i="84"/>
  <c r="AN22" i="84"/>
  <c r="AH22" i="84"/>
  <c r="AG22" i="84"/>
  <c r="AA22" i="84"/>
  <c r="Z22" i="84"/>
  <c r="T22" i="84"/>
  <c r="S22" i="84"/>
  <c r="M22" i="84"/>
  <c r="L22" i="84"/>
  <c r="C22" i="84"/>
  <c r="F16" i="84"/>
  <c r="CK16" i="84"/>
  <c r="CL15" i="84"/>
  <c r="CK15" i="84"/>
  <c r="CE15" i="84"/>
  <c r="CD15" i="84"/>
  <c r="BX15" i="84"/>
  <c r="BW15" i="84"/>
  <c r="BQ15" i="84"/>
  <c r="BP15" i="84"/>
  <c r="BJ15" i="84"/>
  <c r="BI15" i="84"/>
  <c r="BC15" i="84"/>
  <c r="BB15" i="84"/>
  <c r="AV15" i="84"/>
  <c r="AU15" i="84"/>
  <c r="AO15" i="84"/>
  <c r="AN15" i="84"/>
  <c r="AH15" i="84"/>
  <c r="AG15" i="84"/>
  <c r="AA15" i="84"/>
  <c r="Z15" i="84"/>
  <c r="T15" i="84"/>
  <c r="S15" i="84"/>
  <c r="M15" i="84"/>
  <c r="L15" i="84"/>
  <c r="K15" i="84"/>
  <c r="CL14" i="84"/>
  <c r="CK14" i="84"/>
  <c r="CE14" i="84"/>
  <c r="CD14" i="84"/>
  <c r="BX14" i="84"/>
  <c r="BW14" i="84"/>
  <c r="BQ14" i="84"/>
  <c r="BP14" i="84"/>
  <c r="BJ14" i="84"/>
  <c r="BI14" i="84"/>
  <c r="BC14" i="84"/>
  <c r="BB14" i="84"/>
  <c r="AV14" i="84"/>
  <c r="AU14" i="84"/>
  <c r="AO14" i="84"/>
  <c r="AN14" i="84"/>
  <c r="AH14" i="84"/>
  <c r="AG14" i="84"/>
  <c r="AA14" i="84"/>
  <c r="Z14" i="84"/>
  <c r="T14" i="84"/>
  <c r="S14" i="84"/>
  <c r="R14" i="84"/>
  <c r="M14" i="84"/>
  <c r="L14" i="84"/>
  <c r="K14" i="84"/>
  <c r="CL13" i="84"/>
  <c r="CK13" i="84"/>
  <c r="CE13" i="84"/>
  <c r="CD13" i="84"/>
  <c r="BX13" i="84"/>
  <c r="BW13" i="84"/>
  <c r="BQ13" i="84"/>
  <c r="BP13" i="84"/>
  <c r="BJ13" i="84"/>
  <c r="BI13" i="84"/>
  <c r="BC13" i="84"/>
  <c r="BB13" i="84"/>
  <c r="AV13" i="84"/>
  <c r="AU13" i="84"/>
  <c r="AO13" i="84"/>
  <c r="AN13" i="84"/>
  <c r="AH13" i="84"/>
  <c r="AG13" i="84"/>
  <c r="AA13" i="84"/>
  <c r="Z13" i="84"/>
  <c r="Y13" i="84"/>
  <c r="T13" i="84"/>
  <c r="S13" i="84"/>
  <c r="R13" i="84"/>
  <c r="M13" i="84"/>
  <c r="L13" i="84"/>
  <c r="K13" i="84"/>
  <c r="CL12" i="84"/>
  <c r="CK12" i="84"/>
  <c r="CE12" i="84"/>
  <c r="CD12" i="84"/>
  <c r="BX12" i="84"/>
  <c r="BW12" i="84"/>
  <c r="BQ12" i="84"/>
  <c r="BP12" i="84"/>
  <c r="BJ12" i="84"/>
  <c r="BI12" i="84"/>
  <c r="BC12" i="84"/>
  <c r="BB12" i="84"/>
  <c r="AV12" i="84"/>
  <c r="AU12" i="84"/>
  <c r="AO12" i="84"/>
  <c r="AN12" i="84"/>
  <c r="AH12" i="84"/>
  <c r="AG12" i="84"/>
  <c r="AF12" i="84"/>
  <c r="AA12" i="84"/>
  <c r="Z12" i="84"/>
  <c r="Y12" i="84"/>
  <c r="T12" i="84"/>
  <c r="S12" i="84"/>
  <c r="R12" i="84"/>
  <c r="M12" i="84"/>
  <c r="L12" i="84"/>
  <c r="C12" i="84"/>
  <c r="CL11" i="84"/>
  <c r="CK11" i="84"/>
  <c r="CE11" i="84"/>
  <c r="CD11" i="84"/>
  <c r="BX11" i="84"/>
  <c r="BW11" i="84"/>
  <c r="BQ11" i="84"/>
  <c r="BP11" i="84"/>
  <c r="BJ11" i="84"/>
  <c r="BI11" i="84"/>
  <c r="BC11" i="84"/>
  <c r="BB11" i="84"/>
  <c r="AV11" i="84"/>
  <c r="AU11" i="84"/>
  <c r="AO11" i="84"/>
  <c r="AN11" i="84"/>
  <c r="AM11" i="84"/>
  <c r="AH11" i="84"/>
  <c r="AG11" i="84"/>
  <c r="AF11" i="84"/>
  <c r="AA11" i="84"/>
  <c r="Z11" i="84"/>
  <c r="Y11" i="84"/>
  <c r="T11" i="84"/>
  <c r="S11" i="84"/>
  <c r="M11" i="84"/>
  <c r="L11" i="84"/>
  <c r="C11" i="84"/>
  <c r="CL10" i="84"/>
  <c r="CK10" i="84"/>
  <c r="CE10" i="84"/>
  <c r="CD10" i="84"/>
  <c r="BX10" i="84"/>
  <c r="BW10" i="84"/>
  <c r="BQ10" i="84"/>
  <c r="BP10" i="84"/>
  <c r="BJ10" i="84"/>
  <c r="BI10" i="84"/>
  <c r="BC10" i="84"/>
  <c r="BB10" i="84"/>
  <c r="AV10" i="84"/>
  <c r="AU10" i="84"/>
  <c r="AT10" i="84"/>
  <c r="AO10" i="84"/>
  <c r="AN10" i="84"/>
  <c r="AM10" i="84"/>
  <c r="AH10" i="84"/>
  <c r="AG10" i="84"/>
  <c r="AF10" i="84"/>
  <c r="AA10" i="84"/>
  <c r="Z10" i="84"/>
  <c r="T10" i="84"/>
  <c r="S10" i="84"/>
  <c r="M10" i="84"/>
  <c r="L10" i="84"/>
  <c r="C10" i="84"/>
  <c r="CL9" i="84"/>
  <c r="CK9" i="84"/>
  <c r="CE9" i="84"/>
  <c r="CD9" i="84"/>
  <c r="BX9" i="84"/>
  <c r="BW9" i="84"/>
  <c r="BQ9" i="84"/>
  <c r="BP9" i="84"/>
  <c r="BJ9" i="84"/>
  <c r="BI9" i="84"/>
  <c r="BC9" i="84"/>
  <c r="BB9" i="84"/>
  <c r="BA9" i="84"/>
  <c r="AV9" i="84"/>
  <c r="AU9" i="84"/>
  <c r="AT9" i="84"/>
  <c r="AO9" i="84"/>
  <c r="AN9" i="84"/>
  <c r="AM9" i="84"/>
  <c r="AH9" i="84"/>
  <c r="AG9" i="84"/>
  <c r="AA9" i="84"/>
  <c r="Z9" i="84"/>
  <c r="T9" i="84"/>
  <c r="S9" i="84"/>
  <c r="M9" i="84"/>
  <c r="L9" i="84"/>
  <c r="C9" i="84"/>
  <c r="CL8" i="84"/>
  <c r="CK8" i="84"/>
  <c r="CE8" i="84"/>
  <c r="CD8" i="84"/>
  <c r="BX8" i="84"/>
  <c r="BW8" i="84"/>
  <c r="BQ8" i="84"/>
  <c r="BP8" i="84"/>
  <c r="BJ8" i="84"/>
  <c r="BI8" i="84"/>
  <c r="BH8" i="84"/>
  <c r="BC8" i="84"/>
  <c r="BB8" i="84"/>
  <c r="BA8" i="84"/>
  <c r="AV8" i="84"/>
  <c r="AU8" i="84"/>
  <c r="AT8" i="84"/>
  <c r="AO8" i="84"/>
  <c r="AN8" i="84"/>
  <c r="AH8" i="84"/>
  <c r="AG8" i="84"/>
  <c r="AA8" i="84"/>
  <c r="Z8" i="84"/>
  <c r="T8" i="84"/>
  <c r="S8" i="84"/>
  <c r="M8" i="84"/>
  <c r="L8" i="84"/>
  <c r="C8" i="84"/>
  <c r="CL7" i="84"/>
  <c r="CK7" i="84"/>
  <c r="CE7" i="84"/>
  <c r="CD7" i="84"/>
  <c r="BX7" i="84"/>
  <c r="BW7" i="84"/>
  <c r="BQ7" i="84"/>
  <c r="BP7" i="84"/>
  <c r="BJ7" i="84"/>
  <c r="BI7" i="84"/>
  <c r="BH7" i="84"/>
  <c r="BC7" i="84"/>
  <c r="BB7" i="84"/>
  <c r="BA7" i="84"/>
  <c r="AV7" i="84"/>
  <c r="AU7" i="84"/>
  <c r="AO7" i="84"/>
  <c r="AN7" i="84"/>
  <c r="AH7" i="84"/>
  <c r="AG7" i="84"/>
  <c r="AA7" i="84"/>
  <c r="Z7" i="84"/>
  <c r="T7" i="84"/>
  <c r="S7" i="84"/>
  <c r="M7" i="84"/>
  <c r="L7" i="84"/>
  <c r="C7" i="84"/>
  <c r="CL6" i="84"/>
  <c r="CK6" i="84"/>
  <c r="CE6" i="84"/>
  <c r="CD6" i="84"/>
  <c r="BX6" i="84"/>
  <c r="BW6" i="84"/>
  <c r="BV6" i="84"/>
  <c r="BQ6" i="84"/>
  <c r="BP6" i="84"/>
  <c r="BJ6" i="84"/>
  <c r="BI6" i="84"/>
  <c r="BH6" i="84"/>
  <c r="BC6" i="84"/>
  <c r="BB6" i="84"/>
  <c r="AV6" i="84"/>
  <c r="AU6" i="84"/>
  <c r="AO6" i="84"/>
  <c r="AN6" i="84"/>
  <c r="AH6" i="84"/>
  <c r="AG6" i="84"/>
  <c r="AA6" i="84"/>
  <c r="Z6" i="84"/>
  <c r="T6" i="84"/>
  <c r="S6" i="84"/>
  <c r="M6" i="84"/>
  <c r="L6" i="84"/>
  <c r="C6" i="84"/>
  <c r="CL5" i="84"/>
  <c r="CK5" i="84"/>
  <c r="CE5" i="84"/>
  <c r="CD5" i="84"/>
  <c r="BX5" i="84"/>
  <c r="BW5" i="84"/>
  <c r="BQ5" i="84"/>
  <c r="BP5" i="84"/>
  <c r="BO5" i="84"/>
  <c r="BJ5" i="84"/>
  <c r="BI5" i="84"/>
  <c r="BC5" i="84"/>
  <c r="BB5" i="84"/>
  <c r="AV5" i="84"/>
  <c r="AU5" i="84"/>
  <c r="AO5" i="84"/>
  <c r="AN5" i="84"/>
  <c r="AH5" i="84"/>
  <c r="AG5" i="84"/>
  <c r="AA5" i="84"/>
  <c r="Z5" i="84"/>
  <c r="T5" i="84"/>
  <c r="S5" i="84"/>
  <c r="M5" i="84"/>
  <c r="L5" i="84"/>
  <c r="C5" i="84"/>
  <c r="F32" i="82"/>
  <c r="CL31" i="82"/>
  <c r="CK31" i="82"/>
  <c r="CE31" i="82"/>
  <c r="CD31" i="82"/>
  <c r="BX31" i="82"/>
  <c r="BW31" i="82"/>
  <c r="BQ31" i="82"/>
  <c r="BP31" i="82"/>
  <c r="BJ31" i="82"/>
  <c r="BI31" i="82"/>
  <c r="BC31" i="82"/>
  <c r="BB31" i="82"/>
  <c r="AV31" i="82"/>
  <c r="AU31" i="82"/>
  <c r="AO31" i="82"/>
  <c r="AN31" i="82"/>
  <c r="AH31" i="82"/>
  <c r="AG31" i="82"/>
  <c r="AA31" i="82"/>
  <c r="Z31" i="82"/>
  <c r="T31" i="82"/>
  <c r="S31" i="82"/>
  <c r="M31" i="82"/>
  <c r="L31" i="82"/>
  <c r="K31" i="82"/>
  <c r="CL30" i="82"/>
  <c r="CK30" i="82"/>
  <c r="CE30" i="82"/>
  <c r="CD30" i="82"/>
  <c r="BX30" i="82"/>
  <c r="BW30" i="82"/>
  <c r="BQ30" i="82"/>
  <c r="BP30" i="82"/>
  <c r="BJ30" i="82"/>
  <c r="BI30" i="82"/>
  <c r="BC30" i="82"/>
  <c r="BB30" i="82"/>
  <c r="AV30" i="82"/>
  <c r="AU30" i="82"/>
  <c r="AO30" i="82"/>
  <c r="AN30" i="82"/>
  <c r="AH30" i="82"/>
  <c r="AG30" i="82"/>
  <c r="AA30" i="82"/>
  <c r="Z30" i="82"/>
  <c r="T30" i="82"/>
  <c r="S30" i="82"/>
  <c r="R30" i="82"/>
  <c r="M30" i="82"/>
  <c r="L30" i="82"/>
  <c r="K30" i="82"/>
  <c r="CL29" i="82"/>
  <c r="CK29" i="82"/>
  <c r="CE29" i="82"/>
  <c r="CD29" i="82"/>
  <c r="BX29" i="82"/>
  <c r="BW29" i="82"/>
  <c r="BQ29" i="82"/>
  <c r="BP29" i="82"/>
  <c r="BJ29" i="82"/>
  <c r="BI29" i="82"/>
  <c r="BC29" i="82"/>
  <c r="BB29" i="82"/>
  <c r="AV29" i="82"/>
  <c r="AU29" i="82"/>
  <c r="AO29" i="82"/>
  <c r="AN29" i="82"/>
  <c r="AH29" i="82"/>
  <c r="AG29" i="82"/>
  <c r="AA29" i="82"/>
  <c r="Z29" i="82"/>
  <c r="Y29" i="82"/>
  <c r="T29" i="82"/>
  <c r="S29" i="82"/>
  <c r="R29" i="82"/>
  <c r="M29" i="82"/>
  <c r="L29" i="82"/>
  <c r="K29" i="82"/>
  <c r="CL28" i="82"/>
  <c r="CK28" i="82"/>
  <c r="CE28" i="82"/>
  <c r="CD28" i="82"/>
  <c r="BX28" i="82"/>
  <c r="BW28" i="82"/>
  <c r="BQ28" i="82"/>
  <c r="BP28" i="82"/>
  <c r="BJ28" i="82"/>
  <c r="BI28" i="82"/>
  <c r="BC28" i="82"/>
  <c r="BB28" i="82"/>
  <c r="AV28" i="82"/>
  <c r="AU28" i="82"/>
  <c r="AO28" i="82"/>
  <c r="AN28" i="82"/>
  <c r="AH28" i="82"/>
  <c r="AG28" i="82"/>
  <c r="AF28" i="82"/>
  <c r="AA28" i="82"/>
  <c r="Z28" i="82"/>
  <c r="Y28" i="82"/>
  <c r="T28" i="82"/>
  <c r="S28" i="82"/>
  <c r="R28" i="82"/>
  <c r="M28" i="82"/>
  <c r="L28" i="82"/>
  <c r="CL27" i="82"/>
  <c r="CK27" i="82"/>
  <c r="CE27" i="82"/>
  <c r="CD27" i="82"/>
  <c r="BX27" i="82"/>
  <c r="BW27" i="82"/>
  <c r="BQ27" i="82"/>
  <c r="BP27" i="82"/>
  <c r="BJ27" i="82"/>
  <c r="BI27" i="82"/>
  <c r="BC27" i="82"/>
  <c r="BB27" i="82"/>
  <c r="AV27" i="82"/>
  <c r="AU27" i="82"/>
  <c r="AO27" i="82"/>
  <c r="AN27" i="82"/>
  <c r="AM27" i="82"/>
  <c r="AH27" i="82"/>
  <c r="AG27" i="82"/>
  <c r="AF27" i="82"/>
  <c r="AA27" i="82"/>
  <c r="Z27" i="82"/>
  <c r="Y27" i="82"/>
  <c r="T27" i="82"/>
  <c r="S27" i="82"/>
  <c r="M27" i="82"/>
  <c r="L27" i="82"/>
  <c r="C27" i="82"/>
  <c r="CL26" i="82"/>
  <c r="CK26" i="82"/>
  <c r="CE26" i="82"/>
  <c r="CD26" i="82"/>
  <c r="BX26" i="82"/>
  <c r="BW26" i="82"/>
  <c r="BQ26" i="82"/>
  <c r="BP26" i="82"/>
  <c r="BJ26" i="82"/>
  <c r="BI26" i="82"/>
  <c r="BC26" i="82"/>
  <c r="BB26" i="82"/>
  <c r="AV26" i="82"/>
  <c r="AU26" i="82"/>
  <c r="AO26" i="82"/>
  <c r="AN26" i="82"/>
  <c r="AM26" i="82"/>
  <c r="AH26" i="82"/>
  <c r="AG26" i="82"/>
  <c r="AF26" i="82"/>
  <c r="AA26" i="82"/>
  <c r="Z26" i="82"/>
  <c r="T26" i="82"/>
  <c r="S26" i="82"/>
  <c r="M26" i="82"/>
  <c r="L26" i="82"/>
  <c r="C26" i="82"/>
  <c r="CL25" i="82"/>
  <c r="CK25" i="82"/>
  <c r="CE25" i="82"/>
  <c r="CD25" i="82"/>
  <c r="BX25" i="82"/>
  <c r="BW25" i="82"/>
  <c r="BQ25" i="82"/>
  <c r="BP25" i="82"/>
  <c r="BJ25" i="82"/>
  <c r="BI25" i="82"/>
  <c r="BC25" i="82"/>
  <c r="BB25" i="82"/>
  <c r="AV25" i="82"/>
  <c r="AU25" i="82"/>
  <c r="AT25" i="82"/>
  <c r="AO25" i="82"/>
  <c r="AN25" i="82"/>
  <c r="AM25" i="82"/>
  <c r="AH25" i="82"/>
  <c r="AG25" i="82"/>
  <c r="AA25" i="82"/>
  <c r="Z25" i="82"/>
  <c r="T25" i="82"/>
  <c r="S25" i="82"/>
  <c r="M25" i="82"/>
  <c r="L25" i="82"/>
  <c r="C25" i="82"/>
  <c r="CL24" i="82"/>
  <c r="CK24" i="82"/>
  <c r="CE24" i="82"/>
  <c r="CD24" i="82"/>
  <c r="BX24" i="82"/>
  <c r="BW24" i="82"/>
  <c r="BQ24" i="82"/>
  <c r="BP24" i="82"/>
  <c r="BJ24" i="82"/>
  <c r="BI24" i="82"/>
  <c r="BC24" i="82"/>
  <c r="BB24" i="82"/>
  <c r="BA24" i="82"/>
  <c r="AV24" i="82"/>
  <c r="AU24" i="82"/>
  <c r="AT24" i="82"/>
  <c r="AO24" i="82"/>
  <c r="AN24" i="82"/>
  <c r="AH24" i="82"/>
  <c r="AG24" i="82"/>
  <c r="AA24" i="82"/>
  <c r="Z24" i="82"/>
  <c r="T24" i="82"/>
  <c r="S24" i="82"/>
  <c r="M24" i="82"/>
  <c r="L24" i="82"/>
  <c r="C24" i="82"/>
  <c r="CL23" i="82"/>
  <c r="CK23" i="82"/>
  <c r="CE23" i="82"/>
  <c r="CD23" i="82"/>
  <c r="BX23" i="82"/>
  <c r="BW23" i="82"/>
  <c r="BQ23" i="82"/>
  <c r="BP23" i="82"/>
  <c r="BJ23" i="82"/>
  <c r="BI23" i="82"/>
  <c r="BC23" i="82"/>
  <c r="BB23" i="82"/>
  <c r="BA23" i="82"/>
  <c r="AV23" i="82"/>
  <c r="AU23" i="82"/>
  <c r="AO23" i="82"/>
  <c r="AN23" i="82"/>
  <c r="AH23" i="82"/>
  <c r="AG23" i="82"/>
  <c r="AA23" i="82"/>
  <c r="Z23" i="82"/>
  <c r="T23" i="82"/>
  <c r="S23" i="82"/>
  <c r="M23" i="82"/>
  <c r="L23" i="82"/>
  <c r="C23" i="82"/>
  <c r="CL22" i="82"/>
  <c r="CK22" i="82"/>
  <c r="CE22" i="82"/>
  <c r="CD22" i="82"/>
  <c r="BX22" i="82"/>
  <c r="BW22" i="82"/>
  <c r="BQ22" i="82"/>
  <c r="BP22" i="82"/>
  <c r="BJ22" i="82"/>
  <c r="BI22" i="82"/>
  <c r="BH22" i="82"/>
  <c r="BC22" i="82"/>
  <c r="BB22" i="82"/>
  <c r="AV22" i="82"/>
  <c r="AU22" i="82"/>
  <c r="AO22" i="82"/>
  <c r="AN22" i="82"/>
  <c r="AH22" i="82"/>
  <c r="AG22" i="82"/>
  <c r="AA22" i="82"/>
  <c r="Z22" i="82"/>
  <c r="T22" i="82"/>
  <c r="S22" i="82"/>
  <c r="M22" i="82"/>
  <c r="L22" i="82"/>
  <c r="C22" i="82"/>
  <c r="CL21" i="82"/>
  <c r="CK21" i="82"/>
  <c r="CE21" i="82"/>
  <c r="CD21" i="82"/>
  <c r="BX21" i="82"/>
  <c r="BW21" i="82"/>
  <c r="BQ21" i="82"/>
  <c r="BP21" i="82"/>
  <c r="BO21" i="82"/>
  <c r="BJ21" i="82"/>
  <c r="BI21" i="82"/>
  <c r="BC21" i="82"/>
  <c r="BB21" i="82"/>
  <c r="AV21" i="82"/>
  <c r="AU21" i="82"/>
  <c r="AO21" i="82"/>
  <c r="AN21" i="82"/>
  <c r="AH21" i="82"/>
  <c r="AG21" i="82"/>
  <c r="AA21" i="82"/>
  <c r="Z21" i="82"/>
  <c r="T21" i="82"/>
  <c r="S21" i="82"/>
  <c r="M21" i="82"/>
  <c r="L21" i="82"/>
  <c r="C21" i="82"/>
  <c r="F16" i="82"/>
  <c r="BX16" i="82" s="1"/>
  <c r="CL15" i="82"/>
  <c r="CK15" i="82"/>
  <c r="CE15" i="82"/>
  <c r="CD15" i="82"/>
  <c r="BX15" i="82"/>
  <c r="BW15" i="82"/>
  <c r="BQ15" i="82"/>
  <c r="BP15" i="82"/>
  <c r="BJ15" i="82"/>
  <c r="BI15" i="82"/>
  <c r="BC15" i="82"/>
  <c r="BB15" i="82"/>
  <c r="AV15" i="82"/>
  <c r="AU15" i="82"/>
  <c r="AO15" i="82"/>
  <c r="AN15" i="82"/>
  <c r="AH15" i="82"/>
  <c r="AG15" i="82"/>
  <c r="AA15" i="82"/>
  <c r="Z15" i="82"/>
  <c r="T15" i="82"/>
  <c r="S15" i="82"/>
  <c r="M15" i="82"/>
  <c r="L15" i="82"/>
  <c r="K15" i="82"/>
  <c r="CL14" i="82"/>
  <c r="CK14" i="82"/>
  <c r="CE14" i="82"/>
  <c r="CD14" i="82"/>
  <c r="BX14" i="82"/>
  <c r="BW14" i="82"/>
  <c r="BQ14" i="82"/>
  <c r="BP14" i="82"/>
  <c r="BJ14" i="82"/>
  <c r="BI14" i="82"/>
  <c r="BC14" i="82"/>
  <c r="BB14" i="82"/>
  <c r="AV14" i="82"/>
  <c r="AU14" i="82"/>
  <c r="AO14" i="82"/>
  <c r="AN14" i="82"/>
  <c r="AH14" i="82"/>
  <c r="AG14" i="82"/>
  <c r="AA14" i="82"/>
  <c r="Z14" i="82"/>
  <c r="T14" i="82"/>
  <c r="S14" i="82"/>
  <c r="R14" i="82"/>
  <c r="M14" i="82"/>
  <c r="L14" i="82"/>
  <c r="K14" i="82"/>
  <c r="CL13" i="82"/>
  <c r="CK13" i="82"/>
  <c r="CE13" i="82"/>
  <c r="CD13" i="82"/>
  <c r="BX13" i="82"/>
  <c r="BW13" i="82"/>
  <c r="BQ13" i="82"/>
  <c r="BP13" i="82"/>
  <c r="BJ13" i="82"/>
  <c r="BI13" i="82"/>
  <c r="BC13" i="82"/>
  <c r="BB13" i="82"/>
  <c r="AV13" i="82"/>
  <c r="AU13" i="82"/>
  <c r="AO13" i="82"/>
  <c r="AN13" i="82"/>
  <c r="AH13" i="82"/>
  <c r="AG13" i="82"/>
  <c r="AA13" i="82"/>
  <c r="Z13" i="82"/>
  <c r="Y13" i="82"/>
  <c r="T13" i="82"/>
  <c r="S13" i="82"/>
  <c r="R13" i="82"/>
  <c r="M13" i="82"/>
  <c r="L13" i="82"/>
  <c r="K13" i="82"/>
  <c r="CL12" i="82"/>
  <c r="CK12" i="82"/>
  <c r="CE12" i="82"/>
  <c r="CD12" i="82"/>
  <c r="BX12" i="82"/>
  <c r="BW12" i="82"/>
  <c r="BQ12" i="82"/>
  <c r="BP12" i="82"/>
  <c r="BJ12" i="82"/>
  <c r="BI12" i="82"/>
  <c r="BC12" i="82"/>
  <c r="BB12" i="82"/>
  <c r="AV12" i="82"/>
  <c r="AU12" i="82"/>
  <c r="AO12" i="82"/>
  <c r="AN12" i="82"/>
  <c r="AH12" i="82"/>
  <c r="AG12" i="82"/>
  <c r="AF12" i="82"/>
  <c r="AA12" i="82"/>
  <c r="Z12" i="82"/>
  <c r="Y12" i="82"/>
  <c r="T12" i="82"/>
  <c r="S12" i="82"/>
  <c r="R12" i="82"/>
  <c r="M12" i="82"/>
  <c r="L12" i="82"/>
  <c r="CL11" i="82"/>
  <c r="CK11" i="82"/>
  <c r="CE11" i="82"/>
  <c r="CD11" i="82"/>
  <c r="BX11" i="82"/>
  <c r="BW11" i="82"/>
  <c r="BQ11" i="82"/>
  <c r="BP11" i="82"/>
  <c r="BJ11" i="82"/>
  <c r="BI11" i="82"/>
  <c r="BC11" i="82"/>
  <c r="BB11" i="82"/>
  <c r="AV11" i="82"/>
  <c r="AU11" i="82"/>
  <c r="AO11" i="82"/>
  <c r="AN11" i="82"/>
  <c r="AM11" i="82"/>
  <c r="AH11" i="82"/>
  <c r="AG11" i="82"/>
  <c r="AF11" i="82"/>
  <c r="AA11" i="82"/>
  <c r="Z11" i="82"/>
  <c r="Y11" i="82"/>
  <c r="T11" i="82"/>
  <c r="S11" i="82"/>
  <c r="M11" i="82"/>
  <c r="L11" i="82"/>
  <c r="C11" i="82"/>
  <c r="CL10" i="82"/>
  <c r="CK10" i="82"/>
  <c r="CE10" i="82"/>
  <c r="CD10" i="82"/>
  <c r="BX10" i="82"/>
  <c r="BW10" i="82"/>
  <c r="BQ10" i="82"/>
  <c r="BP10" i="82"/>
  <c r="BJ10" i="82"/>
  <c r="BI10" i="82"/>
  <c r="BC10" i="82"/>
  <c r="BB10" i="82"/>
  <c r="AV10" i="82"/>
  <c r="AU10" i="82"/>
  <c r="AT10" i="82"/>
  <c r="AO10" i="82"/>
  <c r="AN10" i="82"/>
  <c r="AM10" i="82"/>
  <c r="AH10" i="82"/>
  <c r="AG10" i="82"/>
  <c r="AF10" i="82"/>
  <c r="AA10" i="82"/>
  <c r="Z10" i="82"/>
  <c r="T10" i="82"/>
  <c r="S10" i="82"/>
  <c r="M10" i="82"/>
  <c r="L10" i="82"/>
  <c r="C10" i="82"/>
  <c r="CL9" i="82"/>
  <c r="CK9" i="82"/>
  <c r="CE9" i="82"/>
  <c r="CD9" i="82"/>
  <c r="BX9" i="82"/>
  <c r="BW9" i="82"/>
  <c r="BQ9" i="82"/>
  <c r="BP9" i="82"/>
  <c r="BJ9" i="82"/>
  <c r="BI9" i="82"/>
  <c r="BC9" i="82"/>
  <c r="BB9" i="82"/>
  <c r="BA9" i="82"/>
  <c r="AV9" i="82"/>
  <c r="AU9" i="82"/>
  <c r="AT9" i="82"/>
  <c r="AO9" i="82"/>
  <c r="AN9" i="82"/>
  <c r="AM9" i="82"/>
  <c r="AH9" i="82"/>
  <c r="AG9" i="82"/>
  <c r="AA9" i="82"/>
  <c r="Z9" i="82"/>
  <c r="T9" i="82"/>
  <c r="S9" i="82"/>
  <c r="M9" i="82"/>
  <c r="L9" i="82"/>
  <c r="C9" i="82"/>
  <c r="CL8" i="82"/>
  <c r="CK8" i="82"/>
  <c r="CE8" i="82"/>
  <c r="CD8" i="82"/>
  <c r="BX8" i="82"/>
  <c r="BW8" i="82"/>
  <c r="BQ8" i="82"/>
  <c r="BP8" i="82"/>
  <c r="BJ8" i="82"/>
  <c r="BI8" i="82"/>
  <c r="BC8" i="82"/>
  <c r="BB8" i="82"/>
  <c r="BA8" i="82"/>
  <c r="AV8" i="82"/>
  <c r="AU8" i="82"/>
  <c r="AT8" i="82"/>
  <c r="AO8" i="82"/>
  <c r="AN8" i="82"/>
  <c r="AH8" i="82"/>
  <c r="AG8" i="82"/>
  <c r="AA8" i="82"/>
  <c r="Z8" i="82"/>
  <c r="T8" i="82"/>
  <c r="S8" i="82"/>
  <c r="M8" i="82"/>
  <c r="L8" i="82"/>
  <c r="C8" i="82"/>
  <c r="CL7" i="82"/>
  <c r="CK7" i="82"/>
  <c r="CE7" i="82"/>
  <c r="CD7" i="82"/>
  <c r="BX7" i="82"/>
  <c r="BW7" i="82"/>
  <c r="BQ7" i="82"/>
  <c r="BP7" i="82"/>
  <c r="BJ7" i="82"/>
  <c r="BI7" i="82"/>
  <c r="BH7" i="82"/>
  <c r="BC7" i="82"/>
  <c r="BB7" i="82"/>
  <c r="BA7" i="82"/>
  <c r="AV7" i="82"/>
  <c r="AU7" i="82"/>
  <c r="AO7" i="82"/>
  <c r="AN7" i="82"/>
  <c r="AH7" i="82"/>
  <c r="AG7" i="82"/>
  <c r="AA7" i="82"/>
  <c r="Z7" i="82"/>
  <c r="T7" i="82"/>
  <c r="S7" i="82"/>
  <c r="M7" i="82"/>
  <c r="L7" i="82"/>
  <c r="C7" i="82"/>
  <c r="CL6" i="82"/>
  <c r="CK6" i="82"/>
  <c r="CE6" i="82"/>
  <c r="CD6" i="82"/>
  <c r="BX6" i="82"/>
  <c r="BW6" i="82"/>
  <c r="BQ6" i="82"/>
  <c r="BP6" i="82"/>
  <c r="BO6" i="82"/>
  <c r="BJ6" i="82"/>
  <c r="BI6" i="82"/>
  <c r="BH6" i="82"/>
  <c r="BC6" i="82"/>
  <c r="BB6" i="82"/>
  <c r="AV6" i="82"/>
  <c r="AU6" i="82"/>
  <c r="AO6" i="82"/>
  <c r="AN6" i="82"/>
  <c r="AH6" i="82"/>
  <c r="AG6" i="82"/>
  <c r="AA6" i="82"/>
  <c r="Z6" i="82"/>
  <c r="T6" i="82"/>
  <c r="S6" i="82"/>
  <c r="M6" i="82"/>
  <c r="L6" i="82"/>
  <c r="C6" i="82"/>
  <c r="CL5" i="82"/>
  <c r="CK5" i="82"/>
  <c r="CE5" i="82"/>
  <c r="CD5" i="82"/>
  <c r="BX5" i="82"/>
  <c r="BW5" i="82"/>
  <c r="BQ5" i="82"/>
  <c r="BP5" i="82"/>
  <c r="BO5" i="82"/>
  <c r="BJ5" i="82"/>
  <c r="BI5" i="82"/>
  <c r="BC5" i="82"/>
  <c r="BB5" i="82"/>
  <c r="AV5" i="82"/>
  <c r="AU5" i="82"/>
  <c r="AO5" i="82"/>
  <c r="AN5" i="82"/>
  <c r="AH5" i="82"/>
  <c r="AG5" i="82"/>
  <c r="AA5" i="82"/>
  <c r="Z5" i="82"/>
  <c r="T5" i="82"/>
  <c r="S5" i="82"/>
  <c r="M5" i="82"/>
  <c r="L5" i="82"/>
  <c r="C5" i="82"/>
  <c r="F32" i="81"/>
  <c r="CL32" i="81" s="1"/>
  <c r="CL31" i="81"/>
  <c r="CK31" i="81"/>
  <c r="CE31" i="81"/>
  <c r="CD31" i="81"/>
  <c r="BX31" i="81"/>
  <c r="BW31" i="81"/>
  <c r="BQ31" i="81"/>
  <c r="BP31" i="81"/>
  <c r="BJ31" i="81"/>
  <c r="BI31" i="81"/>
  <c r="BC31" i="81"/>
  <c r="BB31" i="81"/>
  <c r="AV31" i="81"/>
  <c r="AU31" i="81"/>
  <c r="AO31" i="81"/>
  <c r="AN31" i="81"/>
  <c r="AH31" i="81"/>
  <c r="AG31" i="81"/>
  <c r="AA31" i="81"/>
  <c r="Z31" i="81"/>
  <c r="T31" i="81"/>
  <c r="S31" i="81"/>
  <c r="M31" i="81"/>
  <c r="L31" i="81"/>
  <c r="K31" i="81"/>
  <c r="CL30" i="81"/>
  <c r="CK30" i="81"/>
  <c r="CE30" i="81"/>
  <c r="CD30" i="81"/>
  <c r="BX30" i="81"/>
  <c r="BW30" i="81"/>
  <c r="BQ30" i="81"/>
  <c r="BP30" i="81"/>
  <c r="BJ30" i="81"/>
  <c r="BI30" i="81"/>
  <c r="BC30" i="81"/>
  <c r="BB30" i="81"/>
  <c r="AV30" i="81"/>
  <c r="AU30" i="81"/>
  <c r="AO30" i="81"/>
  <c r="AN30" i="81"/>
  <c r="AH30" i="81"/>
  <c r="AG30" i="81"/>
  <c r="AA30" i="81"/>
  <c r="Z30" i="81"/>
  <c r="T30" i="81"/>
  <c r="S30" i="81"/>
  <c r="R30" i="81"/>
  <c r="M30" i="81"/>
  <c r="L30" i="81"/>
  <c r="K30" i="81"/>
  <c r="CL29" i="81"/>
  <c r="CK29" i="81"/>
  <c r="CE29" i="81"/>
  <c r="CD29" i="81"/>
  <c r="BX29" i="81"/>
  <c r="BW29" i="81"/>
  <c r="BQ29" i="81"/>
  <c r="BP29" i="81"/>
  <c r="BJ29" i="81"/>
  <c r="BI29" i="81"/>
  <c r="BC29" i="81"/>
  <c r="BB29" i="81"/>
  <c r="AV29" i="81"/>
  <c r="AU29" i="81"/>
  <c r="AO29" i="81"/>
  <c r="AN29" i="81"/>
  <c r="AH29" i="81"/>
  <c r="AG29" i="81"/>
  <c r="AA29" i="81"/>
  <c r="Z29" i="81"/>
  <c r="Y29" i="81"/>
  <c r="T29" i="81"/>
  <c r="S29" i="81"/>
  <c r="R29" i="81"/>
  <c r="M29" i="81"/>
  <c r="L29" i="81"/>
  <c r="CL28" i="81"/>
  <c r="CK28" i="81"/>
  <c r="CE28" i="81"/>
  <c r="CD28" i="81"/>
  <c r="BX28" i="81"/>
  <c r="BW28" i="81"/>
  <c r="BQ28" i="81"/>
  <c r="BP28" i="81"/>
  <c r="BJ28" i="81"/>
  <c r="BI28" i="81"/>
  <c r="BC28" i="81"/>
  <c r="BB28" i="81"/>
  <c r="AV28" i="81"/>
  <c r="AU28" i="81"/>
  <c r="AO28" i="81"/>
  <c r="AN28" i="81"/>
  <c r="AH28" i="81"/>
  <c r="AG28" i="81"/>
  <c r="AF28" i="81"/>
  <c r="AA28" i="81"/>
  <c r="Z28" i="81"/>
  <c r="Y28" i="81"/>
  <c r="T28" i="81"/>
  <c r="S28" i="81"/>
  <c r="R28" i="81"/>
  <c r="M28" i="81"/>
  <c r="L28" i="81"/>
  <c r="CL27" i="81"/>
  <c r="CK27" i="81"/>
  <c r="CE27" i="81"/>
  <c r="CD27" i="81"/>
  <c r="BX27" i="81"/>
  <c r="BW27" i="81"/>
  <c r="BQ27" i="81"/>
  <c r="BP27" i="81"/>
  <c r="BJ27" i="81"/>
  <c r="BI27" i="81"/>
  <c r="BC27" i="81"/>
  <c r="BB27" i="81"/>
  <c r="AV27" i="81"/>
  <c r="AU27" i="81"/>
  <c r="AO27" i="81"/>
  <c r="AN27" i="81"/>
  <c r="AM27" i="81"/>
  <c r="AH27" i="81"/>
  <c r="AG27" i="81"/>
  <c r="AF27" i="81"/>
  <c r="AA27" i="81"/>
  <c r="Z27" i="81"/>
  <c r="Y27" i="81"/>
  <c r="T27" i="81"/>
  <c r="S27" i="81"/>
  <c r="M27" i="81"/>
  <c r="L27" i="81"/>
  <c r="C27" i="81"/>
  <c r="CL26" i="81"/>
  <c r="CK26" i="81"/>
  <c r="CE26" i="81"/>
  <c r="CD26" i="81"/>
  <c r="BX26" i="81"/>
  <c r="BW26" i="81"/>
  <c r="BQ26" i="81"/>
  <c r="BP26" i="81"/>
  <c r="BJ26" i="81"/>
  <c r="BI26" i="81"/>
  <c r="BC26" i="81"/>
  <c r="BB26" i="81"/>
  <c r="AV26" i="81"/>
  <c r="AU26" i="81"/>
  <c r="AO26" i="81"/>
  <c r="AN26" i="81"/>
  <c r="AM26" i="81"/>
  <c r="AH26" i="81"/>
  <c r="AG26" i="81"/>
  <c r="AF26" i="81"/>
  <c r="AA26" i="81"/>
  <c r="Z26" i="81"/>
  <c r="T26" i="81"/>
  <c r="S26" i="81"/>
  <c r="M26" i="81"/>
  <c r="L26" i="81"/>
  <c r="C26" i="81"/>
  <c r="CL25" i="81"/>
  <c r="CK25" i="81"/>
  <c r="CE25" i="81"/>
  <c r="CD25" i="81"/>
  <c r="BX25" i="81"/>
  <c r="BW25" i="81"/>
  <c r="BQ25" i="81"/>
  <c r="BP25" i="81"/>
  <c r="BJ25" i="81"/>
  <c r="BI25" i="81"/>
  <c r="BC25" i="81"/>
  <c r="BB25" i="81"/>
  <c r="BA25" i="81"/>
  <c r="AV25" i="81"/>
  <c r="AU25" i="81"/>
  <c r="AT25" i="81"/>
  <c r="AO25" i="81"/>
  <c r="AN25" i="81"/>
  <c r="AM25" i="81"/>
  <c r="AH25" i="81"/>
  <c r="AG25" i="81"/>
  <c r="AA25" i="81"/>
  <c r="Z25" i="81"/>
  <c r="T25" i="81"/>
  <c r="S25" i="81"/>
  <c r="M25" i="81"/>
  <c r="L25" i="81"/>
  <c r="C25" i="81"/>
  <c r="CL24" i="81"/>
  <c r="CK24" i="81"/>
  <c r="CE24" i="81"/>
  <c r="CD24" i="81"/>
  <c r="BX24" i="81"/>
  <c r="BW24" i="81"/>
  <c r="BQ24" i="81"/>
  <c r="BP24" i="81"/>
  <c r="BJ24" i="81"/>
  <c r="BI24" i="81"/>
  <c r="BC24" i="81"/>
  <c r="BB24" i="81"/>
  <c r="AV24" i="81"/>
  <c r="AU24" i="81"/>
  <c r="AT24" i="81"/>
  <c r="AO24" i="81"/>
  <c r="AN24" i="81"/>
  <c r="AH24" i="81"/>
  <c r="AG24" i="81"/>
  <c r="AA24" i="81"/>
  <c r="Z24" i="81"/>
  <c r="T24" i="81"/>
  <c r="S24" i="81"/>
  <c r="M24" i="81"/>
  <c r="L24" i="81"/>
  <c r="C24" i="81"/>
  <c r="CL23" i="81"/>
  <c r="CK23" i="81"/>
  <c r="CE23" i="81"/>
  <c r="CD23" i="81"/>
  <c r="BX23" i="81"/>
  <c r="BW23" i="81"/>
  <c r="BQ23" i="81"/>
  <c r="BP23" i="81"/>
  <c r="BJ23" i="81"/>
  <c r="BI23" i="81"/>
  <c r="BH23" i="81"/>
  <c r="BC23" i="81"/>
  <c r="BB23" i="81"/>
  <c r="BA23" i="81"/>
  <c r="AV23" i="81"/>
  <c r="AU23" i="81"/>
  <c r="AO23" i="81"/>
  <c r="AN23" i="81"/>
  <c r="AH23" i="81"/>
  <c r="AG23" i="81"/>
  <c r="AA23" i="81"/>
  <c r="Z23" i="81"/>
  <c r="T23" i="81"/>
  <c r="S23" i="81"/>
  <c r="M23" i="81"/>
  <c r="L23" i="81"/>
  <c r="C23" i="81"/>
  <c r="CL22" i="81"/>
  <c r="CK22" i="81"/>
  <c r="CE22" i="81"/>
  <c r="CD22" i="81"/>
  <c r="BX22" i="81"/>
  <c r="BW22" i="81"/>
  <c r="BQ22" i="81"/>
  <c r="BP22" i="81"/>
  <c r="BO22" i="81"/>
  <c r="BJ22" i="81"/>
  <c r="BI22" i="81"/>
  <c r="BH22" i="81"/>
  <c r="BC22" i="81"/>
  <c r="BB22" i="81"/>
  <c r="AV22" i="81"/>
  <c r="AU22" i="81"/>
  <c r="AO22" i="81"/>
  <c r="AN22" i="81"/>
  <c r="AH22" i="81"/>
  <c r="AG22" i="81"/>
  <c r="AA22" i="81"/>
  <c r="Z22" i="81"/>
  <c r="T22" i="81"/>
  <c r="S22" i="81"/>
  <c r="M22" i="81"/>
  <c r="L22" i="81"/>
  <c r="C22" i="81"/>
  <c r="CL21" i="81"/>
  <c r="CK21" i="81"/>
  <c r="CE21" i="81"/>
  <c r="CD21" i="81"/>
  <c r="BX21" i="81"/>
  <c r="BW21" i="81"/>
  <c r="BQ21" i="81"/>
  <c r="BP21" i="81"/>
  <c r="BO21" i="81"/>
  <c r="BJ21" i="81"/>
  <c r="BI21" i="81"/>
  <c r="BC21" i="81"/>
  <c r="BB21" i="81"/>
  <c r="AV21" i="81"/>
  <c r="AU21" i="81"/>
  <c r="AO21" i="81"/>
  <c r="AN21" i="81"/>
  <c r="AH21" i="81"/>
  <c r="AG21" i="81"/>
  <c r="AA21" i="81"/>
  <c r="Z21" i="81"/>
  <c r="T21" i="81"/>
  <c r="S21" i="81"/>
  <c r="M21" i="81"/>
  <c r="L21" i="81"/>
  <c r="C21" i="81"/>
  <c r="CL15" i="81"/>
  <c r="CK15" i="81"/>
  <c r="CE15" i="81"/>
  <c r="CD15" i="81"/>
  <c r="BX15" i="81"/>
  <c r="BW15" i="81"/>
  <c r="BQ15" i="81"/>
  <c r="BP15" i="81"/>
  <c r="BJ15" i="81"/>
  <c r="BI15" i="81"/>
  <c r="BC15" i="81"/>
  <c r="BB15" i="81"/>
  <c r="AV15" i="81"/>
  <c r="AU15" i="81"/>
  <c r="AO15" i="81"/>
  <c r="AN15" i="81"/>
  <c r="AH15" i="81"/>
  <c r="AG15" i="81"/>
  <c r="AA15" i="81"/>
  <c r="Z15" i="81"/>
  <c r="T15" i="81"/>
  <c r="S15" i="81"/>
  <c r="M15" i="81"/>
  <c r="L15" i="81"/>
  <c r="K15" i="81"/>
  <c r="CL14" i="81"/>
  <c r="CK14" i="81"/>
  <c r="CE14" i="81"/>
  <c r="CD14" i="81"/>
  <c r="BX14" i="81"/>
  <c r="BW14" i="81"/>
  <c r="BQ14" i="81"/>
  <c r="BP14" i="81"/>
  <c r="BJ14" i="81"/>
  <c r="BI14" i="81"/>
  <c r="BC14" i="81"/>
  <c r="BB14" i="81"/>
  <c r="AV14" i="81"/>
  <c r="AU14" i="81"/>
  <c r="AO14" i="81"/>
  <c r="AN14" i="81"/>
  <c r="AH14" i="81"/>
  <c r="AG14" i="81"/>
  <c r="AA14" i="81"/>
  <c r="Z14" i="81"/>
  <c r="T14" i="81"/>
  <c r="S14" i="81"/>
  <c r="R14" i="81"/>
  <c r="M14" i="81"/>
  <c r="L14" i="81"/>
  <c r="K14" i="81"/>
  <c r="CL13" i="81"/>
  <c r="CK13" i="81"/>
  <c r="CE13" i="81"/>
  <c r="CD13" i="81"/>
  <c r="BX13" i="81"/>
  <c r="BW13" i="81"/>
  <c r="BQ13" i="81"/>
  <c r="BP13" i="81"/>
  <c r="BJ13" i="81"/>
  <c r="BI13" i="81"/>
  <c r="BC13" i="81"/>
  <c r="BB13" i="81"/>
  <c r="AV13" i="81"/>
  <c r="AU13" i="81"/>
  <c r="AO13" i="81"/>
  <c r="AN13" i="81"/>
  <c r="AH13" i="81"/>
  <c r="AG13" i="81"/>
  <c r="AA13" i="81"/>
  <c r="Z13" i="81"/>
  <c r="Y13" i="81"/>
  <c r="T13" i="81"/>
  <c r="S13" i="81"/>
  <c r="R13" i="81"/>
  <c r="M13" i="81"/>
  <c r="L13" i="81"/>
  <c r="K13" i="81"/>
  <c r="CL12" i="81"/>
  <c r="CK12" i="81"/>
  <c r="CE12" i="81"/>
  <c r="CD12" i="81"/>
  <c r="BX12" i="81"/>
  <c r="BW12" i="81"/>
  <c r="BQ12" i="81"/>
  <c r="BP12" i="81"/>
  <c r="BJ12" i="81"/>
  <c r="BI12" i="81"/>
  <c r="BC12" i="81"/>
  <c r="BB12" i="81"/>
  <c r="AV12" i="81"/>
  <c r="AU12" i="81"/>
  <c r="AO12" i="81"/>
  <c r="AN12" i="81"/>
  <c r="AH12" i="81"/>
  <c r="AG12" i="81"/>
  <c r="AF12" i="81"/>
  <c r="AA12" i="81"/>
  <c r="Z12" i="81"/>
  <c r="Y12" i="81"/>
  <c r="T12" i="81"/>
  <c r="S12" i="81"/>
  <c r="R12" i="81"/>
  <c r="M12" i="81"/>
  <c r="L12" i="81"/>
  <c r="CL11" i="81"/>
  <c r="CK11" i="81"/>
  <c r="CE11" i="81"/>
  <c r="CD11" i="81"/>
  <c r="BX11" i="81"/>
  <c r="BW11" i="81"/>
  <c r="BQ11" i="81"/>
  <c r="BP11" i="81"/>
  <c r="BJ11" i="81"/>
  <c r="BI11" i="81"/>
  <c r="BC11" i="81"/>
  <c r="BB11" i="81"/>
  <c r="AV11" i="81"/>
  <c r="AU11" i="81"/>
  <c r="AO11" i="81"/>
  <c r="AN11" i="81"/>
  <c r="AM11" i="81"/>
  <c r="AH11" i="81"/>
  <c r="AG11" i="81"/>
  <c r="AF11" i="81"/>
  <c r="AA11" i="81"/>
  <c r="Z11" i="81"/>
  <c r="Y11" i="81"/>
  <c r="T11" i="81"/>
  <c r="S11" i="81"/>
  <c r="M11" i="81"/>
  <c r="L11" i="81"/>
  <c r="C11" i="81"/>
  <c r="CL10" i="81"/>
  <c r="CK10" i="81"/>
  <c r="CE10" i="81"/>
  <c r="CD10" i="81"/>
  <c r="BX10" i="81"/>
  <c r="BW10" i="81"/>
  <c r="BQ10" i="81"/>
  <c r="BP10" i="81"/>
  <c r="BJ10" i="81"/>
  <c r="BI10" i="81"/>
  <c r="BC10" i="81"/>
  <c r="BB10" i="81"/>
  <c r="AV10" i="81"/>
  <c r="AU10" i="81"/>
  <c r="AT10" i="81"/>
  <c r="AO10" i="81"/>
  <c r="AN10" i="81"/>
  <c r="AM10" i="81"/>
  <c r="AH10" i="81"/>
  <c r="AG10" i="81"/>
  <c r="AF10" i="81"/>
  <c r="AA10" i="81"/>
  <c r="Z10" i="81"/>
  <c r="T10" i="81"/>
  <c r="S10" i="81"/>
  <c r="M10" i="81"/>
  <c r="L10" i="81"/>
  <c r="C10" i="81"/>
  <c r="CL9" i="81"/>
  <c r="CK9" i="81"/>
  <c r="CE9" i="81"/>
  <c r="CD9" i="81"/>
  <c r="BX9" i="81"/>
  <c r="BW9" i="81"/>
  <c r="BQ9" i="81"/>
  <c r="BP9" i="81"/>
  <c r="BJ9" i="81"/>
  <c r="BI9" i="81"/>
  <c r="BC9" i="81"/>
  <c r="BB9" i="81"/>
  <c r="BA9" i="81"/>
  <c r="AV9" i="81"/>
  <c r="AU9" i="81"/>
  <c r="AT9" i="81"/>
  <c r="AO9" i="81"/>
  <c r="AN9" i="81"/>
  <c r="AM9" i="81"/>
  <c r="AH9" i="81"/>
  <c r="AG9" i="81"/>
  <c r="AA9" i="81"/>
  <c r="Z9" i="81"/>
  <c r="T9" i="81"/>
  <c r="S9" i="81"/>
  <c r="M9" i="81"/>
  <c r="L9" i="81"/>
  <c r="C9" i="81"/>
  <c r="CL8" i="81"/>
  <c r="CK8" i="81"/>
  <c r="CE8" i="81"/>
  <c r="CD8" i="81"/>
  <c r="BX8" i="81"/>
  <c r="BW8" i="81"/>
  <c r="BQ8" i="81"/>
  <c r="BP8" i="81"/>
  <c r="BJ8" i="81"/>
  <c r="BI8" i="81"/>
  <c r="BC8" i="81"/>
  <c r="BB8" i="81"/>
  <c r="BA8" i="81"/>
  <c r="AV8" i="81"/>
  <c r="AU8" i="81"/>
  <c r="AT8" i="81"/>
  <c r="AO8" i="81"/>
  <c r="AN8" i="81"/>
  <c r="AH8" i="81"/>
  <c r="AG8" i="81"/>
  <c r="AA8" i="81"/>
  <c r="Z8" i="81"/>
  <c r="T8" i="81"/>
  <c r="S8" i="81"/>
  <c r="M8" i="81"/>
  <c r="L8" i="81"/>
  <c r="C8" i="81"/>
  <c r="CL7" i="81"/>
  <c r="CK7" i="81"/>
  <c r="CE7" i="81"/>
  <c r="CD7" i="81"/>
  <c r="BX7" i="81"/>
  <c r="BW7" i="81"/>
  <c r="BQ7" i="81"/>
  <c r="BP7" i="81"/>
  <c r="BO7" i="81"/>
  <c r="BJ7" i="81"/>
  <c r="BI7" i="81"/>
  <c r="BH7" i="81"/>
  <c r="BC7" i="81"/>
  <c r="BB7" i="81"/>
  <c r="BA7" i="81"/>
  <c r="AV7" i="81"/>
  <c r="AU7" i="81"/>
  <c r="AO7" i="81"/>
  <c r="AN7" i="81"/>
  <c r="AH7" i="81"/>
  <c r="AG7" i="81"/>
  <c r="AA7" i="81"/>
  <c r="Z7" i="81"/>
  <c r="T7" i="81"/>
  <c r="S7" i="81"/>
  <c r="M7" i="81"/>
  <c r="L7" i="81"/>
  <c r="C7" i="81"/>
  <c r="CL6" i="81"/>
  <c r="CK6" i="81"/>
  <c r="CE6" i="81"/>
  <c r="CD6" i="81"/>
  <c r="BX6" i="81"/>
  <c r="BW6" i="81"/>
  <c r="BQ6" i="81"/>
  <c r="BP6" i="81"/>
  <c r="BO6" i="81"/>
  <c r="BJ6" i="81"/>
  <c r="BI6" i="81"/>
  <c r="BH6" i="81"/>
  <c r="BC6" i="81"/>
  <c r="BB6" i="81"/>
  <c r="AV6" i="81"/>
  <c r="AU6" i="81"/>
  <c r="AO6" i="81"/>
  <c r="AN6" i="81"/>
  <c r="AH6" i="81"/>
  <c r="AG6" i="81"/>
  <c r="AA6" i="81"/>
  <c r="Z6" i="81"/>
  <c r="T6" i="81"/>
  <c r="S6" i="81"/>
  <c r="M6" i="81"/>
  <c r="L6" i="81"/>
  <c r="C6" i="81"/>
  <c r="CL5" i="81"/>
  <c r="CK5" i="81"/>
  <c r="CE5" i="81"/>
  <c r="CD5" i="81"/>
  <c r="BX5" i="81"/>
  <c r="BW5" i="81"/>
  <c r="BQ5" i="81"/>
  <c r="BP5" i="81"/>
  <c r="BO5" i="81"/>
  <c r="BJ5" i="81"/>
  <c r="BI5" i="81"/>
  <c r="BC5" i="81"/>
  <c r="BB5" i="81"/>
  <c r="AV5" i="81"/>
  <c r="AU5" i="81"/>
  <c r="AO5" i="81"/>
  <c r="AN5" i="81"/>
  <c r="AH5" i="81"/>
  <c r="AG5" i="81"/>
  <c r="AA5" i="81"/>
  <c r="Z5" i="81"/>
  <c r="T5" i="81"/>
  <c r="S5" i="81"/>
  <c r="M5" i="81"/>
  <c r="L5" i="81"/>
  <c r="C5" i="81"/>
  <c r="R30" i="39"/>
  <c r="Y29" i="39"/>
  <c r="AF28" i="39"/>
  <c r="AM27" i="39"/>
  <c r="K16" i="81"/>
  <c r="CL33" i="41"/>
  <c r="CK33" i="41"/>
  <c r="CE33" i="41"/>
  <c r="CD33" i="41"/>
  <c r="BX33" i="41"/>
  <c r="BW33" i="41"/>
  <c r="BQ33" i="41"/>
  <c r="BP33" i="41"/>
  <c r="BJ33" i="41"/>
  <c r="BI33" i="41"/>
  <c r="BC33" i="41"/>
  <c r="BB33" i="41"/>
  <c r="AV33" i="41"/>
  <c r="AU33" i="41"/>
  <c r="AO33" i="41"/>
  <c r="AN33" i="41"/>
  <c r="AH33" i="41"/>
  <c r="AG33" i="41"/>
  <c r="AA33" i="41"/>
  <c r="Z33" i="41"/>
  <c r="T33" i="41"/>
  <c r="S33" i="41"/>
  <c r="M33" i="41"/>
  <c r="L33" i="41"/>
  <c r="K33" i="41"/>
  <c r="CL16" i="41"/>
  <c r="CK16" i="41"/>
  <c r="CE16" i="41"/>
  <c r="CD16" i="41"/>
  <c r="BX16" i="41"/>
  <c r="BW16" i="41"/>
  <c r="BQ16" i="41"/>
  <c r="BP16" i="41"/>
  <c r="BJ16" i="41"/>
  <c r="BI16" i="41"/>
  <c r="BC16" i="41"/>
  <c r="BB16" i="41"/>
  <c r="AV16" i="41"/>
  <c r="AU16" i="41"/>
  <c r="AO16" i="41"/>
  <c r="AN16" i="41"/>
  <c r="AH16" i="41"/>
  <c r="AG16" i="41"/>
  <c r="AA16" i="41"/>
  <c r="Z16" i="41"/>
  <c r="T16" i="41"/>
  <c r="S16" i="41"/>
  <c r="M16" i="41"/>
  <c r="L16" i="41"/>
  <c r="K16" i="41"/>
  <c r="BP33" i="45"/>
  <c r="AN33" i="45"/>
  <c r="L33" i="45"/>
  <c r="CL16" i="45"/>
  <c r="CK16" i="45"/>
  <c r="CE16" i="45"/>
  <c r="BX16" i="45"/>
  <c r="BW16" i="45"/>
  <c r="BQ16" i="45"/>
  <c r="BJ16" i="45"/>
  <c r="BI16" i="45"/>
  <c r="BC16" i="45"/>
  <c r="AV16" i="45"/>
  <c r="AU16" i="45"/>
  <c r="AO16" i="45"/>
  <c r="AH16" i="45"/>
  <c r="AG16" i="45"/>
  <c r="AA16" i="45"/>
  <c r="T16" i="45"/>
  <c r="S16" i="45"/>
  <c r="M16" i="45"/>
  <c r="K16" i="45"/>
  <c r="CL33" i="43"/>
  <c r="BX33" i="43"/>
  <c r="BJ33" i="43"/>
  <c r="AV33" i="43"/>
  <c r="AH33" i="43"/>
  <c r="T33" i="43"/>
  <c r="K33" i="43"/>
  <c r="BW16" i="43"/>
  <c r="AU16" i="43"/>
  <c r="S16" i="43"/>
  <c r="CE33" i="42"/>
  <c r="CD33" i="42"/>
  <c r="BX33" i="42"/>
  <c r="BP33" i="42"/>
  <c r="BJ33" i="42"/>
  <c r="BC33" i="42"/>
  <c r="AV33" i="42"/>
  <c r="AO33" i="42"/>
  <c r="AN33" i="42"/>
  <c r="AA33" i="42"/>
  <c r="Z33" i="42"/>
  <c r="T33" i="42"/>
  <c r="L33" i="42"/>
  <c r="K33" i="42"/>
  <c r="CL16" i="42"/>
  <c r="AV16" i="42"/>
  <c r="AH16" i="42"/>
  <c r="CL33" i="36"/>
  <c r="BX33" i="36"/>
  <c r="BJ33" i="36"/>
  <c r="AV33" i="36"/>
  <c r="AH33" i="36"/>
  <c r="T33" i="36"/>
  <c r="K33" i="36"/>
  <c r="CK16" i="36"/>
  <c r="CD16" i="36"/>
  <c r="BW16" i="36"/>
  <c r="BP16" i="36"/>
  <c r="BI16" i="36"/>
  <c r="BB16" i="36"/>
  <c r="AU16" i="36"/>
  <c r="AN16" i="36"/>
  <c r="AG16" i="36"/>
  <c r="Z16" i="36"/>
  <c r="S16" i="36"/>
  <c r="L16" i="36"/>
  <c r="CL33" i="34"/>
  <c r="CK33" i="34"/>
  <c r="CE33" i="34"/>
  <c r="CD33" i="34"/>
  <c r="BX33" i="34"/>
  <c r="BW33" i="34"/>
  <c r="BQ33" i="34"/>
  <c r="BP33" i="34"/>
  <c r="BJ33" i="34"/>
  <c r="BI33" i="34"/>
  <c r="BC33" i="34"/>
  <c r="BB33" i="34"/>
  <c r="AV33" i="34"/>
  <c r="AU33" i="34"/>
  <c r="AO33" i="34"/>
  <c r="AN33" i="34"/>
  <c r="AH33" i="34"/>
  <c r="AG33" i="34"/>
  <c r="AA33" i="34"/>
  <c r="Z33" i="34"/>
  <c r="T33" i="34"/>
  <c r="S33" i="34"/>
  <c r="M33" i="34"/>
  <c r="L33" i="34"/>
  <c r="K33" i="34"/>
  <c r="CL16" i="34"/>
  <c r="CK16" i="34"/>
  <c r="CE16" i="34"/>
  <c r="CD16" i="34"/>
  <c r="BX16" i="34"/>
  <c r="BW16" i="34"/>
  <c r="BQ16" i="34"/>
  <c r="BP16" i="34"/>
  <c r="BJ16" i="34"/>
  <c r="BI16" i="34"/>
  <c r="BC16" i="34"/>
  <c r="BB16" i="34"/>
  <c r="AV16" i="34"/>
  <c r="AU16" i="34"/>
  <c r="AO16" i="34"/>
  <c r="AN16" i="34"/>
  <c r="AH16" i="34"/>
  <c r="AG16" i="34"/>
  <c r="AA16" i="34"/>
  <c r="Z16" i="34"/>
  <c r="T16" i="34"/>
  <c r="S16" i="34"/>
  <c r="M16" i="34"/>
  <c r="L16" i="34"/>
  <c r="K16" i="34"/>
  <c r="CL32" i="37"/>
  <c r="CK32" i="37"/>
  <c r="CE32" i="37"/>
  <c r="BX32" i="37"/>
  <c r="BW32" i="37"/>
  <c r="BQ32" i="37"/>
  <c r="BJ32" i="37"/>
  <c r="BI32" i="37"/>
  <c r="BC32" i="37"/>
  <c r="AV32" i="37"/>
  <c r="AU32" i="37"/>
  <c r="AO32" i="37"/>
  <c r="AH32" i="37"/>
  <c r="AG32" i="37"/>
  <c r="AA32" i="37"/>
  <c r="T32" i="37"/>
  <c r="S32" i="37"/>
  <c r="M32" i="37"/>
  <c r="K32" i="37"/>
  <c r="CE16" i="37"/>
  <c r="BQ16" i="37"/>
  <c r="BC16" i="37"/>
  <c r="AO16" i="37"/>
  <c r="AA16" i="37"/>
  <c r="M16" i="37"/>
  <c r="CE32" i="38"/>
  <c r="BQ32" i="38"/>
  <c r="BC32" i="38"/>
  <c r="AO32" i="38"/>
  <c r="AA32" i="38"/>
  <c r="M32" i="38"/>
  <c r="CL16" i="38"/>
  <c r="CK16" i="38"/>
  <c r="BX16" i="38"/>
  <c r="BW16" i="38"/>
  <c r="BJ16" i="38"/>
  <c r="BI16" i="38"/>
  <c r="AV16" i="38"/>
  <c r="AU16" i="38"/>
  <c r="AH16" i="38"/>
  <c r="AG16" i="38"/>
  <c r="T16" i="38"/>
  <c r="S16" i="38"/>
  <c r="K16" i="38"/>
  <c r="CE32" i="39"/>
  <c r="BQ32" i="39"/>
  <c r="BC32" i="39"/>
  <c r="AO32" i="39"/>
  <c r="AA32" i="39"/>
  <c r="M32" i="39"/>
  <c r="CL16" i="39"/>
  <c r="CE16" i="39"/>
  <c r="CD16" i="39"/>
  <c r="BX16" i="39"/>
  <c r="BQ16" i="39"/>
  <c r="BP16" i="39"/>
  <c r="BJ16" i="39"/>
  <c r="BC16" i="39"/>
  <c r="BB16" i="39"/>
  <c r="AV16" i="39"/>
  <c r="AO16" i="39"/>
  <c r="AN16" i="39"/>
  <c r="AH16" i="39"/>
  <c r="AA16" i="39"/>
  <c r="Z16" i="39"/>
  <c r="T16" i="39"/>
  <c r="M16" i="39"/>
  <c r="L16" i="39"/>
  <c r="K16" i="39"/>
  <c r="CL33" i="84"/>
  <c r="CK33" i="84"/>
  <c r="CE33" i="84"/>
  <c r="BX33" i="84"/>
  <c r="BW33" i="84"/>
  <c r="BQ33" i="84"/>
  <c r="BJ33" i="84"/>
  <c r="BI33" i="84"/>
  <c r="BC33" i="84"/>
  <c r="AV33" i="84"/>
  <c r="AU33" i="84"/>
  <c r="AO33" i="84"/>
  <c r="AH33" i="84"/>
  <c r="AG33" i="84"/>
  <c r="AA33" i="84"/>
  <c r="T33" i="84"/>
  <c r="S33" i="84"/>
  <c r="M33" i="84"/>
  <c r="K33" i="84"/>
  <c r="CL16" i="84"/>
  <c r="CE16" i="84"/>
  <c r="CD16" i="84"/>
  <c r="BX16" i="84"/>
  <c r="BQ16" i="84"/>
  <c r="BP16" i="84"/>
  <c r="BJ16" i="84"/>
  <c r="BC16" i="84"/>
  <c r="BB16" i="84"/>
  <c r="AV16" i="84"/>
  <c r="AO16" i="84"/>
  <c r="AN16" i="84"/>
  <c r="AH16" i="84"/>
  <c r="AA16" i="84"/>
  <c r="Z16" i="84"/>
  <c r="T16" i="84"/>
  <c r="M16" i="84"/>
  <c r="L16" i="84"/>
  <c r="K16" i="84"/>
  <c r="CL32" i="82"/>
  <c r="CK32" i="82"/>
  <c r="CE32" i="82"/>
  <c r="CD32" i="82"/>
  <c r="BX32" i="82"/>
  <c r="BW32" i="82"/>
  <c r="BQ32" i="82"/>
  <c r="BP32" i="82"/>
  <c r="BJ32" i="82"/>
  <c r="BI32" i="82"/>
  <c r="BC32" i="82"/>
  <c r="BB32" i="82"/>
  <c r="AV32" i="82"/>
  <c r="AU32" i="82"/>
  <c r="AO32" i="82"/>
  <c r="AN32" i="82"/>
  <c r="AH32" i="82"/>
  <c r="AG32" i="82"/>
  <c r="AA32" i="82"/>
  <c r="Z32" i="82"/>
  <c r="T32" i="82"/>
  <c r="S32" i="82"/>
  <c r="M32" i="82"/>
  <c r="L32" i="82"/>
  <c r="K32" i="82"/>
  <c r="CL16" i="82"/>
  <c r="BW16" i="82"/>
  <c r="BC16" i="82"/>
  <c r="AH16" i="82"/>
  <c r="S16" i="82"/>
  <c r="CK32" i="81"/>
  <c r="CD32" i="81"/>
  <c r="BW32" i="81"/>
  <c r="BP32" i="81"/>
  <c r="BI32" i="81"/>
  <c r="BB32" i="81"/>
  <c r="AU32" i="81"/>
  <c r="AN32" i="81"/>
  <c r="AG32" i="81"/>
  <c r="Z32" i="81"/>
  <c r="S32" i="81"/>
  <c r="L32" i="81"/>
  <c r="CL16" i="81"/>
  <c r="CK16" i="81"/>
  <c r="CE16" i="81"/>
  <c r="CD16" i="81"/>
  <c r="BX16" i="81"/>
  <c r="BW16" i="81"/>
  <c r="BQ16" i="81"/>
  <c r="BP16" i="81"/>
  <c r="BJ16" i="81"/>
  <c r="BI16" i="81"/>
  <c r="BC16" i="81"/>
  <c r="BB16" i="81"/>
  <c r="AV16" i="81"/>
  <c r="AU16" i="81"/>
  <c r="AO16" i="81"/>
  <c r="AN16" i="81"/>
  <c r="AH16" i="81"/>
  <c r="AG16" i="81"/>
  <c r="AA16" i="81"/>
  <c r="Z16" i="81"/>
  <c r="T16" i="81"/>
  <c r="S16" i="81"/>
  <c r="M16" i="81"/>
  <c r="L16" i="81"/>
  <c r="R29" i="39"/>
  <c r="Y28" i="39"/>
  <c r="AF27" i="39"/>
  <c r="CL30" i="39"/>
  <c r="CK30" i="39"/>
  <c r="CE30" i="39"/>
  <c r="CD30" i="39"/>
  <c r="BX30" i="39"/>
  <c r="BW30" i="39"/>
  <c r="BQ30" i="39"/>
  <c r="BP30" i="39"/>
  <c r="BJ30" i="39"/>
  <c r="BI30" i="39"/>
  <c r="BC30" i="39"/>
  <c r="BB30" i="39"/>
  <c r="AV30" i="39"/>
  <c r="AU30" i="39"/>
  <c r="AH30" i="39"/>
  <c r="AG30" i="39"/>
  <c r="AA30" i="39"/>
  <c r="Z30" i="39"/>
  <c r="T30" i="39"/>
  <c r="S30" i="39"/>
  <c r="M30" i="39"/>
  <c r="L30" i="39"/>
  <c r="K30" i="39"/>
  <c r="BH22" i="39"/>
  <c r="AT24" i="39"/>
  <c r="AM25" i="39"/>
  <c r="AF26" i="39"/>
  <c r="Y27" i="39"/>
  <c r="R28" i="39"/>
  <c r="K29" i="39"/>
  <c r="CL29" i="39"/>
  <c r="CK29" i="39"/>
  <c r="CL28" i="39"/>
  <c r="CK28" i="39"/>
  <c r="CL27" i="39"/>
  <c r="CK27" i="39"/>
  <c r="CL26" i="39"/>
  <c r="CK26" i="39"/>
  <c r="CL25" i="39"/>
  <c r="CK25" i="39"/>
  <c r="CL24" i="39"/>
  <c r="CK24" i="39"/>
  <c r="CL23" i="39"/>
  <c r="CK23" i="39"/>
  <c r="CL22" i="39"/>
  <c r="CK22" i="39"/>
  <c r="CL21" i="39"/>
  <c r="CK21" i="39"/>
  <c r="CE29" i="39"/>
  <c r="CD29" i="39"/>
  <c r="BX29" i="39"/>
  <c r="BW29" i="39"/>
  <c r="BQ29" i="39"/>
  <c r="BP29" i="39"/>
  <c r="BJ29" i="39"/>
  <c r="BI29" i="39"/>
  <c r="BC29" i="39"/>
  <c r="BB29" i="39"/>
  <c r="AV29" i="39"/>
  <c r="AU29" i="39"/>
  <c r="AO29" i="39"/>
  <c r="AN29" i="39"/>
  <c r="AH29" i="39"/>
  <c r="AG29" i="39"/>
  <c r="AA29" i="39"/>
  <c r="Z29" i="39"/>
  <c r="T29" i="39"/>
  <c r="S29" i="39"/>
  <c r="M29" i="39"/>
  <c r="L29" i="39"/>
  <c r="CE28" i="39"/>
  <c r="CD28" i="39"/>
  <c r="CE27" i="39"/>
  <c r="CD27" i="39"/>
  <c r="CE26" i="39"/>
  <c r="CD26" i="39"/>
  <c r="CE25" i="39"/>
  <c r="CD25" i="39"/>
  <c r="CE24" i="39"/>
  <c r="CD24" i="39"/>
  <c r="CE23" i="39"/>
  <c r="CD23" i="39"/>
  <c r="CE22" i="39"/>
  <c r="CD22" i="39"/>
  <c r="CE21" i="39"/>
  <c r="CD21" i="39"/>
  <c r="BX28" i="39"/>
  <c r="BW28" i="39"/>
  <c r="BQ28" i="39"/>
  <c r="BP28" i="39"/>
  <c r="BJ28" i="39"/>
  <c r="BI28" i="39"/>
  <c r="BC28" i="39"/>
  <c r="BB28" i="39"/>
  <c r="AV28" i="39"/>
  <c r="AU28" i="39"/>
  <c r="AO28" i="39"/>
  <c r="AN28" i="39"/>
  <c r="AH28" i="39"/>
  <c r="AG28" i="39"/>
  <c r="AA28" i="39"/>
  <c r="Z28" i="39"/>
  <c r="T28" i="39"/>
  <c r="S28" i="39"/>
  <c r="M28" i="39"/>
  <c r="L28" i="39"/>
  <c r="DB28" i="102"/>
  <c r="DA28" i="102"/>
  <c r="CT28" i="102"/>
  <c r="CR28" i="102"/>
  <c r="CQ28" i="102"/>
  <c r="CJ28" i="102"/>
  <c r="CH28" i="102"/>
  <c r="CG28" i="102"/>
  <c r="BZ28" i="102"/>
  <c r="BX28" i="102"/>
  <c r="BW28" i="102"/>
  <c r="BP28" i="102"/>
  <c r="BN28" i="102"/>
  <c r="BM28" i="102"/>
  <c r="BF28" i="102"/>
  <c r="BD28" i="102"/>
  <c r="BC28" i="102"/>
  <c r="AV28" i="102"/>
  <c r="AT28" i="102"/>
  <c r="AS28" i="102"/>
  <c r="AL28" i="102"/>
  <c r="AJ28" i="102"/>
  <c r="AI28" i="102"/>
  <c r="AB28" i="102"/>
  <c r="Z28" i="102"/>
  <c r="Y28" i="102"/>
  <c r="R28" i="102"/>
  <c r="P28" i="102"/>
  <c r="O28" i="102"/>
  <c r="H28" i="102"/>
  <c r="C28" i="102"/>
  <c r="B28" i="102"/>
  <c r="DB27" i="102"/>
  <c r="DA27" i="102"/>
  <c r="CT27" i="102"/>
  <c r="CR27" i="102"/>
  <c r="CQ27" i="102"/>
  <c r="CJ27" i="102"/>
  <c r="CH27" i="102"/>
  <c r="CG27" i="102"/>
  <c r="BZ27" i="102"/>
  <c r="BX27" i="102"/>
  <c r="BW27" i="102"/>
  <c r="BP27" i="102"/>
  <c r="BN27" i="102"/>
  <c r="BM27" i="102"/>
  <c r="BF27" i="102"/>
  <c r="BD27" i="102"/>
  <c r="BC27" i="102"/>
  <c r="AV27" i="102"/>
  <c r="AT27" i="102"/>
  <c r="AS27" i="102"/>
  <c r="AL27" i="102"/>
  <c r="AJ27" i="102"/>
  <c r="AI27" i="102"/>
  <c r="AB27" i="102"/>
  <c r="Z27" i="102"/>
  <c r="Y27" i="102"/>
  <c r="R27" i="102"/>
  <c r="P27" i="102"/>
  <c r="O27" i="102"/>
  <c r="H27" i="102"/>
  <c r="C27" i="102"/>
  <c r="DB26" i="102"/>
  <c r="DA26" i="102"/>
  <c r="CT26" i="102"/>
  <c r="CR26" i="102"/>
  <c r="CQ26" i="102"/>
  <c r="CJ26" i="102"/>
  <c r="CH26" i="102"/>
  <c r="CG26" i="102"/>
  <c r="BZ26" i="102"/>
  <c r="BX26" i="102"/>
  <c r="BW26" i="102"/>
  <c r="BP26" i="102"/>
  <c r="BN26" i="102"/>
  <c r="BM26" i="102"/>
  <c r="BF26" i="102"/>
  <c r="BD26" i="102"/>
  <c r="BC26" i="102"/>
  <c r="AV26" i="102"/>
  <c r="AT26" i="102"/>
  <c r="AS26" i="102"/>
  <c r="AL26" i="102"/>
  <c r="AJ26" i="102"/>
  <c r="AI26" i="102"/>
  <c r="AB26" i="102"/>
  <c r="Z26" i="102"/>
  <c r="Y26" i="102"/>
  <c r="R26" i="102"/>
  <c r="P26" i="102"/>
  <c r="O26" i="102"/>
  <c r="H26" i="102"/>
  <c r="C26" i="102"/>
  <c r="B26" i="102"/>
  <c r="DB25" i="102"/>
  <c r="DA25" i="102"/>
  <c r="CT25" i="102"/>
  <c r="CR25" i="102"/>
  <c r="CQ25" i="102"/>
  <c r="CJ25" i="102"/>
  <c r="CH25" i="102"/>
  <c r="CG25" i="102"/>
  <c r="BZ25" i="102"/>
  <c r="BX25" i="102"/>
  <c r="BW25" i="102"/>
  <c r="BP25" i="102"/>
  <c r="BN25" i="102"/>
  <c r="BM25" i="102"/>
  <c r="BF25" i="102"/>
  <c r="BD25" i="102"/>
  <c r="BC25" i="102"/>
  <c r="AV25" i="102"/>
  <c r="AT25" i="102"/>
  <c r="AS25" i="102"/>
  <c r="AL25" i="102"/>
  <c r="AJ25" i="102"/>
  <c r="AI25" i="102"/>
  <c r="AB25" i="102"/>
  <c r="Z25" i="102"/>
  <c r="Y25" i="102"/>
  <c r="R25" i="102"/>
  <c r="P25" i="102"/>
  <c r="O25" i="102"/>
  <c r="H25" i="102"/>
  <c r="C25" i="102"/>
  <c r="DB24" i="102"/>
  <c r="DA24" i="102"/>
  <c r="CT24" i="102"/>
  <c r="CR24" i="102"/>
  <c r="CQ24" i="102"/>
  <c r="CJ24" i="102"/>
  <c r="CH24" i="102"/>
  <c r="CG24" i="102"/>
  <c r="BZ24" i="102"/>
  <c r="BX24" i="102"/>
  <c r="BW24" i="102"/>
  <c r="BP24" i="102"/>
  <c r="BN24" i="102"/>
  <c r="BM24" i="102"/>
  <c r="BF24" i="102"/>
  <c r="BD24" i="102"/>
  <c r="BC24" i="102"/>
  <c r="AV24" i="102"/>
  <c r="AT24" i="102"/>
  <c r="AS24" i="102"/>
  <c r="AL24" i="102"/>
  <c r="AJ24" i="102"/>
  <c r="AI24" i="102"/>
  <c r="AB24" i="102"/>
  <c r="Z24" i="102"/>
  <c r="Y24" i="102"/>
  <c r="R24" i="102"/>
  <c r="P24" i="102"/>
  <c r="O24" i="102"/>
  <c r="H24" i="102"/>
  <c r="C24" i="102"/>
  <c r="DB23" i="102"/>
  <c r="DA23" i="102"/>
  <c r="CT23" i="102"/>
  <c r="CR23" i="102"/>
  <c r="CQ23" i="102"/>
  <c r="CJ23" i="102"/>
  <c r="CH23" i="102"/>
  <c r="CG23" i="102"/>
  <c r="BZ23" i="102"/>
  <c r="BX23" i="102"/>
  <c r="BW23" i="102"/>
  <c r="BP23" i="102"/>
  <c r="BN23" i="102"/>
  <c r="BM23" i="102"/>
  <c r="BF23" i="102"/>
  <c r="BD23" i="102"/>
  <c r="BC23" i="102"/>
  <c r="AV23" i="102"/>
  <c r="AT23" i="102"/>
  <c r="AS23" i="102"/>
  <c r="AL23" i="102"/>
  <c r="AJ23" i="102"/>
  <c r="AI23" i="102"/>
  <c r="AB23" i="102"/>
  <c r="Z23" i="102"/>
  <c r="Y23" i="102"/>
  <c r="R23" i="102"/>
  <c r="P23" i="102"/>
  <c r="O23" i="102"/>
  <c r="H23" i="102"/>
  <c r="C23" i="102"/>
  <c r="B23" i="102"/>
  <c r="DB22" i="102"/>
  <c r="DA22" i="102"/>
  <c r="CT22" i="102"/>
  <c r="CR22" i="102"/>
  <c r="CQ22" i="102"/>
  <c r="CJ22" i="102"/>
  <c r="CH22" i="102"/>
  <c r="CG22" i="102"/>
  <c r="BZ22" i="102"/>
  <c r="BX22" i="102"/>
  <c r="BW22" i="102"/>
  <c r="BP22" i="102"/>
  <c r="BN22" i="102"/>
  <c r="BM22" i="102"/>
  <c r="BF22" i="102"/>
  <c r="BD22" i="102"/>
  <c r="BC22" i="102"/>
  <c r="AV22" i="102"/>
  <c r="AT22" i="102"/>
  <c r="AS22" i="102"/>
  <c r="AL22" i="102"/>
  <c r="AJ22" i="102"/>
  <c r="AI22" i="102"/>
  <c r="AB22" i="102"/>
  <c r="Z22" i="102"/>
  <c r="Y22" i="102"/>
  <c r="R22" i="102"/>
  <c r="P22" i="102"/>
  <c r="O22" i="102"/>
  <c r="H22" i="102"/>
  <c r="C22" i="102"/>
  <c r="B22" i="102"/>
  <c r="DB21" i="102"/>
  <c r="DA21" i="102"/>
  <c r="CT21" i="102"/>
  <c r="CR21" i="102"/>
  <c r="CQ21" i="102"/>
  <c r="CJ21" i="102"/>
  <c r="CH21" i="102"/>
  <c r="CG21" i="102"/>
  <c r="BZ21" i="102"/>
  <c r="BX21" i="102"/>
  <c r="BW21" i="102"/>
  <c r="BP21" i="102"/>
  <c r="BN21" i="102"/>
  <c r="BM21" i="102"/>
  <c r="BF21" i="102"/>
  <c r="BD21" i="102"/>
  <c r="BC21" i="102"/>
  <c r="AV21" i="102"/>
  <c r="AT21" i="102"/>
  <c r="AS21" i="102"/>
  <c r="AL21" i="102"/>
  <c r="AJ21" i="102"/>
  <c r="AI21" i="102"/>
  <c r="AB21" i="102"/>
  <c r="Z21" i="102"/>
  <c r="Y21" i="102"/>
  <c r="R21" i="102"/>
  <c r="P21" i="102"/>
  <c r="O21" i="102"/>
  <c r="H21" i="102"/>
  <c r="C21" i="102"/>
  <c r="B21" i="102"/>
  <c r="DB20" i="102"/>
  <c r="DA20" i="102"/>
  <c r="CT20" i="102"/>
  <c r="CR20" i="102"/>
  <c r="CQ20" i="102"/>
  <c r="CJ20" i="102"/>
  <c r="CH20" i="102"/>
  <c r="CG20" i="102"/>
  <c r="BZ20" i="102"/>
  <c r="BX20" i="102"/>
  <c r="BW20" i="102"/>
  <c r="BP20" i="102"/>
  <c r="BN20" i="102"/>
  <c r="BM20" i="102"/>
  <c r="BF20" i="102"/>
  <c r="BD20" i="102"/>
  <c r="BC20" i="102"/>
  <c r="AV20" i="102"/>
  <c r="AT20" i="102"/>
  <c r="AS20" i="102"/>
  <c r="AL20" i="102"/>
  <c r="AJ20" i="102"/>
  <c r="AI20" i="102"/>
  <c r="AB20" i="102"/>
  <c r="Z20" i="102"/>
  <c r="Y20" i="102"/>
  <c r="R20" i="102"/>
  <c r="P20" i="102"/>
  <c r="O20" i="102"/>
  <c r="H20" i="102"/>
  <c r="C20" i="102"/>
  <c r="B20" i="102"/>
  <c r="DB19" i="102"/>
  <c r="DA19" i="102"/>
  <c r="CT19" i="102"/>
  <c r="CR19" i="102"/>
  <c r="CQ19" i="102"/>
  <c r="CJ19" i="102"/>
  <c r="CH19" i="102"/>
  <c r="CG19" i="102"/>
  <c r="BZ19" i="102"/>
  <c r="BX19" i="102"/>
  <c r="BW19" i="102"/>
  <c r="BP19" i="102"/>
  <c r="BN19" i="102"/>
  <c r="BM19" i="102"/>
  <c r="BF19" i="102"/>
  <c r="BD19" i="102"/>
  <c r="BC19" i="102"/>
  <c r="AV19" i="102"/>
  <c r="AT19" i="102"/>
  <c r="AS19" i="102"/>
  <c r="AL19" i="102"/>
  <c r="AJ19" i="102"/>
  <c r="AI19" i="102"/>
  <c r="AB19" i="102"/>
  <c r="Z19" i="102"/>
  <c r="Y19" i="102"/>
  <c r="R19" i="102"/>
  <c r="P19" i="102"/>
  <c r="O19" i="102"/>
  <c r="H19" i="102"/>
  <c r="C19" i="102"/>
  <c r="B19" i="102"/>
  <c r="B16" i="102"/>
  <c r="DB14" i="102"/>
  <c r="DA14" i="102"/>
  <c r="CT14" i="102"/>
  <c r="CR14" i="102"/>
  <c r="CQ14" i="102"/>
  <c r="CJ14" i="102"/>
  <c r="CH14" i="102"/>
  <c r="CG14" i="102"/>
  <c r="BZ14" i="102"/>
  <c r="BX14" i="102"/>
  <c r="BW14" i="102"/>
  <c r="BP14" i="102"/>
  <c r="BN14" i="102"/>
  <c r="BM14" i="102"/>
  <c r="BF14" i="102"/>
  <c r="BD14" i="102"/>
  <c r="BC14" i="102"/>
  <c r="AV14" i="102"/>
  <c r="AT14" i="102"/>
  <c r="AS14" i="102"/>
  <c r="AL14" i="102"/>
  <c r="AJ14" i="102"/>
  <c r="AI14" i="102"/>
  <c r="AB14" i="102"/>
  <c r="Z14" i="102"/>
  <c r="Y14" i="102"/>
  <c r="R14" i="102"/>
  <c r="P14" i="102"/>
  <c r="O14" i="102"/>
  <c r="H14" i="102"/>
  <c r="C14" i="102"/>
  <c r="DB13" i="102"/>
  <c r="DA13" i="102"/>
  <c r="CT13" i="102"/>
  <c r="CR13" i="102"/>
  <c r="CQ13" i="102"/>
  <c r="CJ13" i="102"/>
  <c r="CH13" i="102"/>
  <c r="CG13" i="102"/>
  <c r="BZ13" i="102"/>
  <c r="BX13" i="102"/>
  <c r="BW13" i="102"/>
  <c r="BP13" i="102"/>
  <c r="BN13" i="102"/>
  <c r="BM13" i="102"/>
  <c r="BF13" i="102"/>
  <c r="BD13" i="102"/>
  <c r="BC13" i="102"/>
  <c r="AV13" i="102"/>
  <c r="AT13" i="102"/>
  <c r="AS13" i="102"/>
  <c r="AL13" i="102"/>
  <c r="AJ13" i="102"/>
  <c r="AI13" i="102"/>
  <c r="AB13" i="102"/>
  <c r="Z13" i="102"/>
  <c r="Y13" i="102"/>
  <c r="R13" i="102"/>
  <c r="P13" i="102"/>
  <c r="O13" i="102"/>
  <c r="H13" i="102"/>
  <c r="C13" i="102"/>
  <c r="DB12" i="102"/>
  <c r="DA12" i="102"/>
  <c r="CT12" i="102"/>
  <c r="CR12" i="102"/>
  <c r="CQ12" i="102"/>
  <c r="CJ12" i="102"/>
  <c r="CH12" i="102"/>
  <c r="CG12" i="102"/>
  <c r="BZ12" i="102"/>
  <c r="BX12" i="102"/>
  <c r="BW12" i="102"/>
  <c r="BP12" i="102"/>
  <c r="BN12" i="102"/>
  <c r="BM12" i="102"/>
  <c r="BF12" i="102"/>
  <c r="BD12" i="102"/>
  <c r="BC12" i="102"/>
  <c r="AV12" i="102"/>
  <c r="AT12" i="102"/>
  <c r="AS12" i="102"/>
  <c r="AL12" i="102"/>
  <c r="AJ12" i="102"/>
  <c r="AI12" i="102"/>
  <c r="AB12" i="102"/>
  <c r="Z12" i="102"/>
  <c r="Y12" i="102"/>
  <c r="R12" i="102"/>
  <c r="P12" i="102"/>
  <c r="O12" i="102"/>
  <c r="H12" i="102"/>
  <c r="C12" i="102"/>
  <c r="DB11" i="102"/>
  <c r="DA11" i="102"/>
  <c r="CT11" i="102"/>
  <c r="CR11" i="102"/>
  <c r="CQ11" i="102"/>
  <c r="CJ11" i="102"/>
  <c r="CH11" i="102"/>
  <c r="CG11" i="102"/>
  <c r="BZ11" i="102"/>
  <c r="BX11" i="102"/>
  <c r="BW11" i="102"/>
  <c r="BP11" i="102"/>
  <c r="BN11" i="102"/>
  <c r="BM11" i="102"/>
  <c r="BF11" i="102"/>
  <c r="BD11" i="102"/>
  <c r="BC11" i="102"/>
  <c r="AV11" i="102"/>
  <c r="AT11" i="102"/>
  <c r="AS11" i="102"/>
  <c r="AL11" i="102"/>
  <c r="AJ11" i="102"/>
  <c r="AI11" i="102"/>
  <c r="AB11" i="102"/>
  <c r="Z11" i="102"/>
  <c r="Y11" i="102"/>
  <c r="R11" i="102"/>
  <c r="P11" i="102"/>
  <c r="O11" i="102"/>
  <c r="H11" i="102"/>
  <c r="C11" i="102"/>
  <c r="DB10" i="102"/>
  <c r="DA10" i="102"/>
  <c r="CT10" i="102"/>
  <c r="CR10" i="102"/>
  <c r="CQ10" i="102"/>
  <c r="CJ10" i="102"/>
  <c r="CH10" i="102"/>
  <c r="CG10" i="102"/>
  <c r="BZ10" i="102"/>
  <c r="BX10" i="102"/>
  <c r="BW10" i="102"/>
  <c r="BP10" i="102"/>
  <c r="BN10" i="102"/>
  <c r="BM10" i="102"/>
  <c r="BF10" i="102"/>
  <c r="BD10" i="102"/>
  <c r="BC10" i="102"/>
  <c r="AV10" i="102"/>
  <c r="AT10" i="102"/>
  <c r="AS10" i="102"/>
  <c r="AL10" i="102"/>
  <c r="AJ10" i="102"/>
  <c r="AI10" i="102"/>
  <c r="AB10" i="102"/>
  <c r="Z10" i="102"/>
  <c r="Y10" i="102"/>
  <c r="R10" i="102"/>
  <c r="P10" i="102"/>
  <c r="O10" i="102"/>
  <c r="H10" i="102"/>
  <c r="C10" i="102"/>
  <c r="DB9" i="102"/>
  <c r="DA9" i="102"/>
  <c r="CT9" i="102"/>
  <c r="CR9" i="102"/>
  <c r="CQ9" i="102"/>
  <c r="CJ9" i="102"/>
  <c r="CH9" i="102"/>
  <c r="CG9" i="102"/>
  <c r="BZ9" i="102"/>
  <c r="BX9" i="102"/>
  <c r="BW9" i="102"/>
  <c r="BP9" i="102"/>
  <c r="BN9" i="102"/>
  <c r="BM9" i="102"/>
  <c r="BF9" i="102"/>
  <c r="BD9" i="102"/>
  <c r="BC9" i="102"/>
  <c r="AV9" i="102"/>
  <c r="AT9" i="102"/>
  <c r="AS9" i="102"/>
  <c r="AL9" i="102"/>
  <c r="AJ9" i="102"/>
  <c r="AI9" i="102"/>
  <c r="AB9" i="102"/>
  <c r="Z9" i="102"/>
  <c r="Y9" i="102"/>
  <c r="R9" i="102"/>
  <c r="P9" i="102"/>
  <c r="O9" i="102"/>
  <c r="H9" i="102"/>
  <c r="C9" i="102"/>
  <c r="DB8" i="102"/>
  <c r="DA8" i="102"/>
  <c r="CT8" i="102"/>
  <c r="CR8" i="102"/>
  <c r="CQ8" i="102"/>
  <c r="CJ8" i="102"/>
  <c r="CH8" i="102"/>
  <c r="CG8" i="102"/>
  <c r="BZ8" i="102"/>
  <c r="BX8" i="102"/>
  <c r="BW8" i="102"/>
  <c r="BP8" i="102"/>
  <c r="BN8" i="102"/>
  <c r="BM8" i="102"/>
  <c r="BF8" i="102"/>
  <c r="BD8" i="102"/>
  <c r="BC8" i="102"/>
  <c r="AV8" i="102"/>
  <c r="AT8" i="102"/>
  <c r="AS8" i="102"/>
  <c r="AL8" i="102"/>
  <c r="AJ8" i="102"/>
  <c r="AI8" i="102"/>
  <c r="AB8" i="102"/>
  <c r="Z8" i="102"/>
  <c r="Y8" i="102"/>
  <c r="R8" i="102"/>
  <c r="P8" i="102"/>
  <c r="O8" i="102"/>
  <c r="H8" i="102"/>
  <c r="C8" i="102"/>
  <c r="DB7" i="102"/>
  <c r="DA7" i="102"/>
  <c r="CT7" i="102"/>
  <c r="CR7" i="102"/>
  <c r="CQ7" i="102"/>
  <c r="CJ7" i="102"/>
  <c r="CH7" i="102"/>
  <c r="CG7" i="102"/>
  <c r="BZ7" i="102"/>
  <c r="BX7" i="102"/>
  <c r="BW7" i="102"/>
  <c r="BP7" i="102"/>
  <c r="BN7" i="102"/>
  <c r="BM7" i="102"/>
  <c r="BF7" i="102"/>
  <c r="BD7" i="102"/>
  <c r="BC7" i="102"/>
  <c r="AV7" i="102"/>
  <c r="AT7" i="102"/>
  <c r="AS7" i="102"/>
  <c r="AL7" i="102"/>
  <c r="AJ7" i="102"/>
  <c r="AI7" i="102"/>
  <c r="AB7" i="102"/>
  <c r="Z7" i="102"/>
  <c r="Y7" i="102"/>
  <c r="R7" i="102"/>
  <c r="P7" i="102"/>
  <c r="O7" i="102"/>
  <c r="H7" i="102"/>
  <c r="C7" i="102"/>
  <c r="DB6" i="102"/>
  <c r="DA6" i="102"/>
  <c r="CT6" i="102"/>
  <c r="CR6" i="102"/>
  <c r="CQ6" i="102"/>
  <c r="CJ6" i="102"/>
  <c r="CH6" i="102"/>
  <c r="CG6" i="102"/>
  <c r="BZ6" i="102"/>
  <c r="BX6" i="102"/>
  <c r="BW6" i="102"/>
  <c r="BP6" i="102"/>
  <c r="BN6" i="102"/>
  <c r="BM6" i="102"/>
  <c r="BF6" i="102"/>
  <c r="BD6" i="102"/>
  <c r="BC6" i="102"/>
  <c r="AV6" i="102"/>
  <c r="AT6" i="102"/>
  <c r="AS6" i="102"/>
  <c r="AL6" i="102"/>
  <c r="AJ6" i="102"/>
  <c r="AI6" i="102"/>
  <c r="AB6" i="102"/>
  <c r="Z6" i="102"/>
  <c r="Y6" i="102"/>
  <c r="R6" i="102"/>
  <c r="P6" i="102"/>
  <c r="O6" i="102"/>
  <c r="H6" i="102"/>
  <c r="C6" i="102"/>
  <c r="DB5" i="102"/>
  <c r="DA5" i="102"/>
  <c r="CT5" i="102"/>
  <c r="CR5" i="102"/>
  <c r="CQ5" i="102"/>
  <c r="CJ5" i="102"/>
  <c r="CH5" i="102"/>
  <c r="CG5" i="102"/>
  <c r="BZ5" i="102"/>
  <c r="BX5" i="102"/>
  <c r="BW5" i="102"/>
  <c r="BP5" i="102"/>
  <c r="BN5" i="102"/>
  <c r="BM5" i="102"/>
  <c r="BF5" i="102"/>
  <c r="BD5" i="102"/>
  <c r="BC5" i="102"/>
  <c r="AV5" i="102"/>
  <c r="AT5" i="102"/>
  <c r="AS5" i="102"/>
  <c r="AL5" i="102"/>
  <c r="AJ5" i="102"/>
  <c r="AI5" i="102"/>
  <c r="AB5" i="102"/>
  <c r="Z5" i="102"/>
  <c r="Y5" i="102"/>
  <c r="R5" i="102"/>
  <c r="P5" i="102"/>
  <c r="O5" i="102"/>
  <c r="H5" i="102"/>
  <c r="C5" i="102"/>
  <c r="B2" i="102"/>
  <c r="DB28" i="101"/>
  <c r="DA28" i="101"/>
  <c r="CT28" i="101"/>
  <c r="CR28" i="101"/>
  <c r="CQ28" i="101"/>
  <c r="CJ28" i="101"/>
  <c r="CH28" i="101"/>
  <c r="CG28" i="101"/>
  <c r="BZ28" i="101"/>
  <c r="BX28" i="101"/>
  <c r="BW28" i="101"/>
  <c r="BP28" i="101"/>
  <c r="BN28" i="101"/>
  <c r="BM28" i="101"/>
  <c r="BF28" i="101"/>
  <c r="BD28" i="101"/>
  <c r="BC28" i="101"/>
  <c r="AV28" i="101"/>
  <c r="AT28" i="101"/>
  <c r="AS28" i="101"/>
  <c r="AL28" i="101"/>
  <c r="AJ28" i="101"/>
  <c r="AI28" i="101"/>
  <c r="AB28" i="101"/>
  <c r="Z28" i="101"/>
  <c r="Y28" i="101"/>
  <c r="R28" i="101"/>
  <c r="P28" i="101"/>
  <c r="O28" i="101"/>
  <c r="H28" i="101"/>
  <c r="C28" i="101"/>
  <c r="DB27" i="101"/>
  <c r="DA27" i="101"/>
  <c r="CT27" i="101"/>
  <c r="CR27" i="101"/>
  <c r="CQ27" i="101"/>
  <c r="CJ27" i="101"/>
  <c r="CH27" i="101"/>
  <c r="CG27" i="101"/>
  <c r="BZ27" i="101"/>
  <c r="BX27" i="101"/>
  <c r="BW27" i="101"/>
  <c r="BP27" i="101"/>
  <c r="BN27" i="101"/>
  <c r="BM27" i="101"/>
  <c r="BF27" i="101"/>
  <c r="BD27" i="101"/>
  <c r="BC27" i="101"/>
  <c r="AV27" i="101"/>
  <c r="AT27" i="101"/>
  <c r="AS27" i="101"/>
  <c r="AL27" i="101"/>
  <c r="AJ27" i="101"/>
  <c r="AI27" i="101"/>
  <c r="AB27" i="101"/>
  <c r="Z27" i="101"/>
  <c r="Y27" i="101"/>
  <c r="R27" i="101"/>
  <c r="P27" i="101"/>
  <c r="O27" i="101"/>
  <c r="H27" i="101"/>
  <c r="C27" i="101"/>
  <c r="DB26" i="101"/>
  <c r="DA26" i="101"/>
  <c r="CT26" i="101"/>
  <c r="CR26" i="101"/>
  <c r="CQ26" i="101"/>
  <c r="CJ26" i="101"/>
  <c r="CH26" i="101"/>
  <c r="CG26" i="101"/>
  <c r="BZ26" i="101"/>
  <c r="BX26" i="101"/>
  <c r="BW26" i="101"/>
  <c r="BP26" i="101"/>
  <c r="BN26" i="101"/>
  <c r="BM26" i="101"/>
  <c r="BF26" i="101"/>
  <c r="BD26" i="101"/>
  <c r="BC26" i="101"/>
  <c r="AV26" i="101"/>
  <c r="AT26" i="101"/>
  <c r="AS26" i="101"/>
  <c r="AL26" i="101"/>
  <c r="AJ26" i="101"/>
  <c r="AI26" i="101"/>
  <c r="AB26" i="101"/>
  <c r="Z26" i="101"/>
  <c r="Y26" i="101"/>
  <c r="R26" i="101"/>
  <c r="P26" i="101"/>
  <c r="O26" i="101"/>
  <c r="H26" i="101"/>
  <c r="C26" i="101"/>
  <c r="B26" i="101"/>
  <c r="DB25" i="101"/>
  <c r="DA25" i="101"/>
  <c r="CT25" i="101"/>
  <c r="CR25" i="101"/>
  <c r="CQ25" i="101"/>
  <c r="CJ25" i="101"/>
  <c r="CH25" i="101"/>
  <c r="CG25" i="101"/>
  <c r="BZ25" i="101"/>
  <c r="BX25" i="101"/>
  <c r="BW25" i="101"/>
  <c r="BP25" i="101"/>
  <c r="BN25" i="101"/>
  <c r="BM25" i="101"/>
  <c r="BF25" i="101"/>
  <c r="BD25" i="101"/>
  <c r="BC25" i="101"/>
  <c r="AV25" i="101"/>
  <c r="AT25" i="101"/>
  <c r="AS25" i="101"/>
  <c r="AL25" i="101"/>
  <c r="AJ25" i="101"/>
  <c r="AI25" i="101"/>
  <c r="AB25" i="101"/>
  <c r="Z25" i="101"/>
  <c r="Y25" i="101"/>
  <c r="R25" i="101"/>
  <c r="P25" i="101"/>
  <c r="O25" i="101"/>
  <c r="H25" i="101"/>
  <c r="C25" i="101"/>
  <c r="DB24" i="101"/>
  <c r="DA24" i="101"/>
  <c r="CT24" i="101"/>
  <c r="CR24" i="101"/>
  <c r="CQ24" i="101"/>
  <c r="CJ24" i="101"/>
  <c r="CH24" i="101"/>
  <c r="CG24" i="101"/>
  <c r="BZ24" i="101"/>
  <c r="BX24" i="101"/>
  <c r="BW24" i="101"/>
  <c r="BP24" i="101"/>
  <c r="BN24" i="101"/>
  <c r="BM24" i="101"/>
  <c r="BF24" i="101"/>
  <c r="BD24" i="101"/>
  <c r="BC24" i="101"/>
  <c r="AV24" i="101"/>
  <c r="AT24" i="101"/>
  <c r="AS24" i="101"/>
  <c r="AL24" i="101"/>
  <c r="AJ24" i="101"/>
  <c r="AI24" i="101"/>
  <c r="AB24" i="101"/>
  <c r="Z24" i="101"/>
  <c r="Y24" i="101"/>
  <c r="R24" i="101"/>
  <c r="P24" i="101"/>
  <c r="O24" i="101"/>
  <c r="H24" i="101"/>
  <c r="C24" i="101"/>
  <c r="DB23" i="101"/>
  <c r="DA23" i="101"/>
  <c r="CT23" i="101"/>
  <c r="CR23" i="101"/>
  <c r="CQ23" i="101"/>
  <c r="CJ23" i="101"/>
  <c r="CH23" i="101"/>
  <c r="CG23" i="101"/>
  <c r="BZ23" i="101"/>
  <c r="BX23" i="101"/>
  <c r="BW23" i="101"/>
  <c r="BP23" i="101"/>
  <c r="BN23" i="101"/>
  <c r="BM23" i="101"/>
  <c r="BF23" i="101"/>
  <c r="BD23" i="101"/>
  <c r="BC23" i="101"/>
  <c r="AV23" i="101"/>
  <c r="AT23" i="101"/>
  <c r="AS23" i="101"/>
  <c r="AL23" i="101"/>
  <c r="AJ23" i="101"/>
  <c r="AI23" i="101"/>
  <c r="AB23" i="101"/>
  <c r="Z23" i="101"/>
  <c r="Y23" i="101"/>
  <c r="R23" i="101"/>
  <c r="P23" i="101"/>
  <c r="O23" i="101"/>
  <c r="H23" i="101"/>
  <c r="C23" i="101"/>
  <c r="DB22" i="101"/>
  <c r="DA22" i="101"/>
  <c r="CT22" i="101"/>
  <c r="CR22" i="101"/>
  <c r="CQ22" i="101"/>
  <c r="CJ22" i="101"/>
  <c r="CH22" i="101"/>
  <c r="CG22" i="101"/>
  <c r="BZ22" i="101"/>
  <c r="BX22" i="101"/>
  <c r="BW22" i="101"/>
  <c r="BP22" i="101"/>
  <c r="BN22" i="101"/>
  <c r="BM22" i="101"/>
  <c r="BF22" i="101"/>
  <c r="BD22" i="101"/>
  <c r="BC22" i="101"/>
  <c r="AV22" i="101"/>
  <c r="AT22" i="101"/>
  <c r="AS22" i="101"/>
  <c r="AL22" i="101"/>
  <c r="AJ22" i="101"/>
  <c r="AI22" i="101"/>
  <c r="AB22" i="101"/>
  <c r="Z22" i="101"/>
  <c r="Y22" i="101"/>
  <c r="R22" i="101"/>
  <c r="P22" i="101"/>
  <c r="O22" i="101"/>
  <c r="H22" i="101"/>
  <c r="C22" i="101"/>
  <c r="DB21" i="101"/>
  <c r="DA21" i="101"/>
  <c r="CT21" i="101"/>
  <c r="CR21" i="101"/>
  <c r="CQ21" i="101"/>
  <c r="CJ21" i="101"/>
  <c r="CH21" i="101"/>
  <c r="CG21" i="101"/>
  <c r="BZ21" i="101"/>
  <c r="BX21" i="101"/>
  <c r="BW21" i="101"/>
  <c r="BP21" i="101"/>
  <c r="BN21" i="101"/>
  <c r="BM21" i="101"/>
  <c r="BF21" i="101"/>
  <c r="BD21" i="101"/>
  <c r="BC21" i="101"/>
  <c r="AV21" i="101"/>
  <c r="AT21" i="101"/>
  <c r="AS21" i="101"/>
  <c r="AL21" i="101"/>
  <c r="AJ21" i="101"/>
  <c r="AI21" i="101"/>
  <c r="AB21" i="101"/>
  <c r="Z21" i="101"/>
  <c r="Y21" i="101"/>
  <c r="R21" i="101"/>
  <c r="P21" i="101"/>
  <c r="O21" i="101"/>
  <c r="H21" i="101"/>
  <c r="C21" i="101"/>
  <c r="DB20" i="101"/>
  <c r="DA20" i="101"/>
  <c r="CT20" i="101"/>
  <c r="CR20" i="101"/>
  <c r="CQ20" i="101"/>
  <c r="CJ20" i="101"/>
  <c r="CH20" i="101"/>
  <c r="CG20" i="101"/>
  <c r="BZ20" i="101"/>
  <c r="BX20" i="101"/>
  <c r="BW20" i="101"/>
  <c r="BP20" i="101"/>
  <c r="BN20" i="101"/>
  <c r="BM20" i="101"/>
  <c r="BF20" i="101"/>
  <c r="BD20" i="101"/>
  <c r="BC20" i="101"/>
  <c r="AV20" i="101"/>
  <c r="AT20" i="101"/>
  <c r="AS20" i="101"/>
  <c r="AL20" i="101"/>
  <c r="AJ20" i="101"/>
  <c r="AI20" i="101"/>
  <c r="AB20" i="101"/>
  <c r="Z20" i="101"/>
  <c r="Y20" i="101"/>
  <c r="R20" i="101"/>
  <c r="P20" i="101"/>
  <c r="O20" i="101"/>
  <c r="H20" i="101"/>
  <c r="C20" i="101"/>
  <c r="DB19" i="101"/>
  <c r="DA19" i="101"/>
  <c r="CT19" i="101"/>
  <c r="CR19" i="101"/>
  <c r="CQ19" i="101"/>
  <c r="CJ19" i="101"/>
  <c r="CH19" i="101"/>
  <c r="CG19" i="101"/>
  <c r="BZ19" i="101"/>
  <c r="BX19" i="101"/>
  <c r="BW19" i="101"/>
  <c r="BP19" i="101"/>
  <c r="BN19" i="101"/>
  <c r="BM19" i="101"/>
  <c r="BF19" i="101"/>
  <c r="BD19" i="101"/>
  <c r="BC19" i="101"/>
  <c r="AV19" i="101"/>
  <c r="AT19" i="101"/>
  <c r="AS19" i="101"/>
  <c r="AL19" i="101"/>
  <c r="AJ19" i="101"/>
  <c r="AI19" i="101"/>
  <c r="AB19" i="101"/>
  <c r="Z19" i="101"/>
  <c r="Y19" i="101"/>
  <c r="R19" i="101"/>
  <c r="P19" i="101"/>
  <c r="O19" i="101"/>
  <c r="H19" i="101"/>
  <c r="C19" i="101"/>
  <c r="B19" i="101"/>
  <c r="B16" i="101"/>
  <c r="DB14" i="101"/>
  <c r="DA14" i="101"/>
  <c r="CT14" i="101"/>
  <c r="CR14" i="101"/>
  <c r="CQ14" i="101"/>
  <c r="CJ14" i="101"/>
  <c r="CH14" i="101"/>
  <c r="CG14" i="101"/>
  <c r="BZ14" i="101"/>
  <c r="BX14" i="101"/>
  <c r="BW14" i="101"/>
  <c r="BP14" i="101"/>
  <c r="BN14" i="101"/>
  <c r="BM14" i="101"/>
  <c r="BF14" i="101"/>
  <c r="BD14" i="101"/>
  <c r="BC14" i="101"/>
  <c r="AV14" i="101"/>
  <c r="AT14" i="101"/>
  <c r="AS14" i="101"/>
  <c r="AL14" i="101"/>
  <c r="AJ14" i="101"/>
  <c r="AI14" i="101"/>
  <c r="AB14" i="101"/>
  <c r="Z14" i="101"/>
  <c r="Y14" i="101"/>
  <c r="R14" i="101"/>
  <c r="P14" i="101"/>
  <c r="O14" i="101"/>
  <c r="H14" i="101"/>
  <c r="C14" i="101"/>
  <c r="DB13" i="101"/>
  <c r="DA13" i="101"/>
  <c r="CT13" i="101"/>
  <c r="CR13" i="101"/>
  <c r="CQ13" i="101"/>
  <c r="CJ13" i="101"/>
  <c r="CH13" i="101"/>
  <c r="CG13" i="101"/>
  <c r="BZ13" i="101"/>
  <c r="BX13" i="101"/>
  <c r="BW13" i="101"/>
  <c r="BP13" i="101"/>
  <c r="BN13" i="101"/>
  <c r="BM13" i="101"/>
  <c r="BF13" i="101"/>
  <c r="BD13" i="101"/>
  <c r="BC13" i="101"/>
  <c r="AV13" i="101"/>
  <c r="AT13" i="101"/>
  <c r="AS13" i="101"/>
  <c r="AL13" i="101"/>
  <c r="AJ13" i="101"/>
  <c r="AI13" i="101"/>
  <c r="AB13" i="101"/>
  <c r="Z13" i="101"/>
  <c r="Y13" i="101"/>
  <c r="R13" i="101"/>
  <c r="P13" i="101"/>
  <c r="O13" i="101"/>
  <c r="H13" i="101"/>
  <c r="C13" i="101"/>
  <c r="DB12" i="101"/>
  <c r="DA12" i="101"/>
  <c r="CT12" i="101"/>
  <c r="CR12" i="101"/>
  <c r="CQ12" i="101"/>
  <c r="CJ12" i="101"/>
  <c r="CH12" i="101"/>
  <c r="CG12" i="101"/>
  <c r="BZ12" i="101"/>
  <c r="BX12" i="101"/>
  <c r="BW12" i="101"/>
  <c r="BP12" i="101"/>
  <c r="BN12" i="101"/>
  <c r="BM12" i="101"/>
  <c r="BF12" i="101"/>
  <c r="BD12" i="101"/>
  <c r="BC12" i="101"/>
  <c r="AV12" i="101"/>
  <c r="AT12" i="101"/>
  <c r="AS12" i="101"/>
  <c r="AL12" i="101"/>
  <c r="AJ12" i="101"/>
  <c r="AI12" i="101"/>
  <c r="AB12" i="101"/>
  <c r="Z12" i="101"/>
  <c r="Y12" i="101"/>
  <c r="R12" i="101"/>
  <c r="P12" i="101"/>
  <c r="O12" i="101"/>
  <c r="H12" i="101"/>
  <c r="C12" i="101"/>
  <c r="DB11" i="101"/>
  <c r="DA11" i="101"/>
  <c r="CT11" i="101"/>
  <c r="CR11" i="101"/>
  <c r="CQ11" i="101"/>
  <c r="CJ11" i="101"/>
  <c r="CH11" i="101"/>
  <c r="CG11" i="101"/>
  <c r="BZ11" i="101"/>
  <c r="BX11" i="101"/>
  <c r="BW11" i="101"/>
  <c r="BP11" i="101"/>
  <c r="BN11" i="101"/>
  <c r="BM11" i="101"/>
  <c r="BF11" i="101"/>
  <c r="BD11" i="101"/>
  <c r="BC11" i="101"/>
  <c r="AV11" i="101"/>
  <c r="AT11" i="101"/>
  <c r="AS11" i="101"/>
  <c r="AL11" i="101"/>
  <c r="AJ11" i="101"/>
  <c r="AI11" i="101"/>
  <c r="AB11" i="101"/>
  <c r="Z11" i="101"/>
  <c r="Y11" i="101"/>
  <c r="R11" i="101"/>
  <c r="P11" i="101"/>
  <c r="O11" i="101"/>
  <c r="H11" i="101"/>
  <c r="C11" i="101"/>
  <c r="DB10" i="101"/>
  <c r="DA10" i="101"/>
  <c r="CT10" i="101"/>
  <c r="CR10" i="101"/>
  <c r="CQ10" i="101"/>
  <c r="CJ10" i="101"/>
  <c r="CH10" i="101"/>
  <c r="CG10" i="101"/>
  <c r="BZ10" i="101"/>
  <c r="BX10" i="101"/>
  <c r="BW10" i="101"/>
  <c r="BP10" i="101"/>
  <c r="BN10" i="101"/>
  <c r="BM10" i="101"/>
  <c r="BF10" i="101"/>
  <c r="BD10" i="101"/>
  <c r="BC10" i="101"/>
  <c r="AV10" i="101"/>
  <c r="AT10" i="101"/>
  <c r="AS10" i="101"/>
  <c r="AL10" i="101"/>
  <c r="AJ10" i="101"/>
  <c r="AI10" i="101"/>
  <c r="AB10" i="101"/>
  <c r="Z10" i="101"/>
  <c r="Y10" i="101"/>
  <c r="R10" i="101"/>
  <c r="P10" i="101"/>
  <c r="O10" i="101"/>
  <c r="H10" i="101"/>
  <c r="C10" i="101"/>
  <c r="DB9" i="101"/>
  <c r="DA9" i="101"/>
  <c r="CT9" i="101"/>
  <c r="CR9" i="101"/>
  <c r="CQ9" i="101"/>
  <c r="CJ9" i="101"/>
  <c r="CH9" i="101"/>
  <c r="CG9" i="101"/>
  <c r="BZ9" i="101"/>
  <c r="BX9" i="101"/>
  <c r="BW9" i="101"/>
  <c r="BP9" i="101"/>
  <c r="BN9" i="101"/>
  <c r="BM9" i="101"/>
  <c r="BF9" i="101"/>
  <c r="BD9" i="101"/>
  <c r="BC9" i="101"/>
  <c r="AV9" i="101"/>
  <c r="AT9" i="101"/>
  <c r="AS9" i="101"/>
  <c r="AL9" i="101"/>
  <c r="AJ9" i="101"/>
  <c r="AI9" i="101"/>
  <c r="AB9" i="101"/>
  <c r="Z9" i="101"/>
  <c r="Y9" i="101"/>
  <c r="R9" i="101"/>
  <c r="P9" i="101"/>
  <c r="O9" i="101"/>
  <c r="H9" i="101"/>
  <c r="C9" i="101"/>
  <c r="DB8" i="101"/>
  <c r="DA8" i="101"/>
  <c r="CT8" i="101"/>
  <c r="CR8" i="101"/>
  <c r="CQ8" i="101"/>
  <c r="CJ8" i="101"/>
  <c r="CH8" i="101"/>
  <c r="CG8" i="101"/>
  <c r="BZ8" i="101"/>
  <c r="BX8" i="101"/>
  <c r="BW8" i="101"/>
  <c r="BP8" i="101"/>
  <c r="BN8" i="101"/>
  <c r="BM8" i="101"/>
  <c r="BF8" i="101"/>
  <c r="BD8" i="101"/>
  <c r="BC8" i="101"/>
  <c r="AV8" i="101"/>
  <c r="AT8" i="101"/>
  <c r="AS8" i="101"/>
  <c r="AL8" i="101"/>
  <c r="AJ8" i="101"/>
  <c r="AI8" i="101"/>
  <c r="AB8" i="101"/>
  <c r="Z8" i="101"/>
  <c r="Y8" i="101"/>
  <c r="R8" i="101"/>
  <c r="P8" i="101"/>
  <c r="O8" i="101"/>
  <c r="H8" i="101"/>
  <c r="C8" i="101"/>
  <c r="DB7" i="101"/>
  <c r="DA7" i="101"/>
  <c r="CT7" i="101"/>
  <c r="CR7" i="101"/>
  <c r="CQ7" i="101"/>
  <c r="CJ7" i="101"/>
  <c r="CH7" i="101"/>
  <c r="CG7" i="101"/>
  <c r="BZ7" i="101"/>
  <c r="BX7" i="101"/>
  <c r="BW7" i="101"/>
  <c r="BP7" i="101"/>
  <c r="BN7" i="101"/>
  <c r="BM7" i="101"/>
  <c r="BF7" i="101"/>
  <c r="BD7" i="101"/>
  <c r="BC7" i="101"/>
  <c r="AV7" i="101"/>
  <c r="AT7" i="101"/>
  <c r="AS7" i="101"/>
  <c r="AL7" i="101"/>
  <c r="AJ7" i="101"/>
  <c r="AI7" i="101"/>
  <c r="AB7" i="101"/>
  <c r="Z7" i="101"/>
  <c r="Y7" i="101"/>
  <c r="R7" i="101"/>
  <c r="P7" i="101"/>
  <c r="O7" i="101"/>
  <c r="H7" i="101"/>
  <c r="C7" i="101"/>
  <c r="DB6" i="101"/>
  <c r="DA6" i="101"/>
  <c r="CT6" i="101"/>
  <c r="CR6" i="101"/>
  <c r="CQ6" i="101"/>
  <c r="CJ6" i="101"/>
  <c r="CH6" i="101"/>
  <c r="CG6" i="101"/>
  <c r="BZ6" i="101"/>
  <c r="BX6" i="101"/>
  <c r="BW6" i="101"/>
  <c r="BP6" i="101"/>
  <c r="BN6" i="101"/>
  <c r="BM6" i="101"/>
  <c r="BF6" i="101"/>
  <c r="BD6" i="101"/>
  <c r="BC6" i="101"/>
  <c r="AV6" i="101"/>
  <c r="AT6" i="101"/>
  <c r="AS6" i="101"/>
  <c r="AL6" i="101"/>
  <c r="AJ6" i="101"/>
  <c r="AI6" i="101"/>
  <c r="AB6" i="101"/>
  <c r="Z6" i="101"/>
  <c r="Y6" i="101"/>
  <c r="R6" i="101"/>
  <c r="P6" i="101"/>
  <c r="O6" i="101"/>
  <c r="H6" i="101"/>
  <c r="C6" i="101"/>
  <c r="DB5" i="101"/>
  <c r="DA5" i="101"/>
  <c r="CT5" i="101"/>
  <c r="CR5" i="101"/>
  <c r="CQ5" i="101"/>
  <c r="CJ5" i="101"/>
  <c r="CH5" i="101"/>
  <c r="CG5" i="101"/>
  <c r="BZ5" i="101"/>
  <c r="BX5" i="101"/>
  <c r="BW5" i="101"/>
  <c r="BP5" i="101"/>
  <c r="BN5" i="101"/>
  <c r="BM5" i="101"/>
  <c r="BF5" i="101"/>
  <c r="BD5" i="101"/>
  <c r="BC5" i="101"/>
  <c r="AV5" i="101"/>
  <c r="AT5" i="101"/>
  <c r="AS5" i="101"/>
  <c r="AL5" i="101"/>
  <c r="AJ5" i="101"/>
  <c r="AI5" i="101"/>
  <c r="AB5" i="101"/>
  <c r="Z5" i="101"/>
  <c r="Y5" i="101"/>
  <c r="R5" i="101"/>
  <c r="P5" i="101"/>
  <c r="O5" i="101"/>
  <c r="H5" i="101"/>
  <c r="C5" i="101"/>
  <c r="B2" i="101"/>
  <c r="DB28" i="100"/>
  <c r="DA28" i="100"/>
  <c r="CT28" i="100"/>
  <c r="CR28" i="100"/>
  <c r="CQ28" i="100"/>
  <c r="CJ28" i="100"/>
  <c r="CH28" i="100"/>
  <c r="CG28" i="100"/>
  <c r="BZ28" i="100"/>
  <c r="BX28" i="100"/>
  <c r="BW28" i="100"/>
  <c r="BP28" i="100"/>
  <c r="BN28" i="100"/>
  <c r="BM28" i="100"/>
  <c r="BF28" i="100"/>
  <c r="BD28" i="100"/>
  <c r="BC28" i="100"/>
  <c r="AV28" i="100"/>
  <c r="AT28" i="100"/>
  <c r="AS28" i="100"/>
  <c r="AL28" i="100"/>
  <c r="AJ28" i="100"/>
  <c r="AI28" i="100"/>
  <c r="AB28" i="100"/>
  <c r="Z28" i="100"/>
  <c r="Y28" i="100"/>
  <c r="R28" i="100"/>
  <c r="P28" i="100"/>
  <c r="O28" i="100"/>
  <c r="H28" i="100"/>
  <c r="C28" i="100"/>
  <c r="DB27" i="100"/>
  <c r="DA27" i="100"/>
  <c r="CT27" i="100"/>
  <c r="CR27" i="100"/>
  <c r="CQ27" i="100"/>
  <c r="CJ27" i="100"/>
  <c r="CH27" i="100"/>
  <c r="CG27" i="100"/>
  <c r="BZ27" i="100"/>
  <c r="BX27" i="100"/>
  <c r="BW27" i="100"/>
  <c r="BP27" i="100"/>
  <c r="BN27" i="100"/>
  <c r="BM27" i="100"/>
  <c r="BF27" i="100"/>
  <c r="BD27" i="100"/>
  <c r="BC27" i="100"/>
  <c r="AV27" i="100"/>
  <c r="AT27" i="100"/>
  <c r="AS27" i="100"/>
  <c r="AL27" i="100"/>
  <c r="AJ27" i="100"/>
  <c r="AI27" i="100"/>
  <c r="AB27" i="100"/>
  <c r="Z27" i="100"/>
  <c r="Y27" i="100"/>
  <c r="R27" i="100"/>
  <c r="P27" i="100"/>
  <c r="O27" i="100"/>
  <c r="H27" i="100"/>
  <c r="C27" i="100"/>
  <c r="DB26" i="100"/>
  <c r="DA26" i="100"/>
  <c r="CT26" i="100"/>
  <c r="CR26" i="100"/>
  <c r="CQ26" i="100"/>
  <c r="CJ26" i="100"/>
  <c r="CH26" i="100"/>
  <c r="CG26" i="100"/>
  <c r="BZ26" i="100"/>
  <c r="BX26" i="100"/>
  <c r="BW26" i="100"/>
  <c r="BP26" i="100"/>
  <c r="BN26" i="100"/>
  <c r="BM26" i="100"/>
  <c r="BF26" i="100"/>
  <c r="BD26" i="100"/>
  <c r="BC26" i="100"/>
  <c r="AV26" i="100"/>
  <c r="AT26" i="100"/>
  <c r="AS26" i="100"/>
  <c r="AL26" i="100"/>
  <c r="AJ26" i="100"/>
  <c r="AI26" i="100"/>
  <c r="AB26" i="100"/>
  <c r="Z26" i="100"/>
  <c r="Y26" i="100"/>
  <c r="R26" i="100"/>
  <c r="P26" i="100"/>
  <c r="O26" i="100"/>
  <c r="H26" i="100"/>
  <c r="C26" i="100"/>
  <c r="DB25" i="100"/>
  <c r="DA25" i="100"/>
  <c r="CT25" i="100"/>
  <c r="CR25" i="100"/>
  <c r="CQ25" i="100"/>
  <c r="CJ25" i="100"/>
  <c r="CH25" i="100"/>
  <c r="CG25" i="100"/>
  <c r="BZ25" i="100"/>
  <c r="BX25" i="100"/>
  <c r="BW25" i="100"/>
  <c r="BP25" i="100"/>
  <c r="BN25" i="100"/>
  <c r="BM25" i="100"/>
  <c r="BF25" i="100"/>
  <c r="BD25" i="100"/>
  <c r="BC25" i="100"/>
  <c r="AV25" i="100"/>
  <c r="AT25" i="100"/>
  <c r="AS25" i="100"/>
  <c r="AL25" i="100"/>
  <c r="AJ25" i="100"/>
  <c r="AI25" i="100"/>
  <c r="AB25" i="100"/>
  <c r="Z25" i="100"/>
  <c r="Y25" i="100"/>
  <c r="R25" i="100"/>
  <c r="P25" i="100"/>
  <c r="O25" i="100"/>
  <c r="H25" i="100"/>
  <c r="C25" i="100"/>
  <c r="DB24" i="100"/>
  <c r="DA24" i="100"/>
  <c r="CT24" i="100"/>
  <c r="CR24" i="100"/>
  <c r="CQ24" i="100"/>
  <c r="CJ24" i="100"/>
  <c r="CH24" i="100"/>
  <c r="CG24" i="100"/>
  <c r="BZ24" i="100"/>
  <c r="BX24" i="100"/>
  <c r="BW24" i="100"/>
  <c r="BP24" i="100"/>
  <c r="BN24" i="100"/>
  <c r="BM24" i="100"/>
  <c r="BF24" i="100"/>
  <c r="BD24" i="100"/>
  <c r="BC24" i="100"/>
  <c r="AV24" i="100"/>
  <c r="AT24" i="100"/>
  <c r="AS24" i="100"/>
  <c r="AL24" i="100"/>
  <c r="AJ24" i="100"/>
  <c r="AI24" i="100"/>
  <c r="AB24" i="100"/>
  <c r="Z24" i="100"/>
  <c r="Y24" i="100"/>
  <c r="R24" i="100"/>
  <c r="P24" i="100"/>
  <c r="O24" i="100"/>
  <c r="H24" i="100"/>
  <c r="C24" i="100"/>
  <c r="DB23" i="100"/>
  <c r="DA23" i="100"/>
  <c r="CT23" i="100"/>
  <c r="CR23" i="100"/>
  <c r="CQ23" i="100"/>
  <c r="CJ23" i="100"/>
  <c r="CH23" i="100"/>
  <c r="CG23" i="100"/>
  <c r="BZ23" i="100"/>
  <c r="BX23" i="100"/>
  <c r="BW23" i="100"/>
  <c r="BP23" i="100"/>
  <c r="BN23" i="100"/>
  <c r="BM23" i="100"/>
  <c r="BF23" i="100"/>
  <c r="BD23" i="100"/>
  <c r="BC23" i="100"/>
  <c r="AV23" i="100"/>
  <c r="AT23" i="100"/>
  <c r="AS23" i="100"/>
  <c r="AL23" i="100"/>
  <c r="AJ23" i="100"/>
  <c r="AI23" i="100"/>
  <c r="AB23" i="100"/>
  <c r="Z23" i="100"/>
  <c r="Y23" i="100"/>
  <c r="R23" i="100"/>
  <c r="P23" i="100"/>
  <c r="O23" i="100"/>
  <c r="H23" i="100"/>
  <c r="C23" i="100"/>
  <c r="DB22" i="100"/>
  <c r="DA22" i="100"/>
  <c r="CT22" i="100"/>
  <c r="CR22" i="100"/>
  <c r="CQ22" i="100"/>
  <c r="CJ22" i="100"/>
  <c r="CH22" i="100"/>
  <c r="CG22" i="100"/>
  <c r="BZ22" i="100"/>
  <c r="BX22" i="100"/>
  <c r="BW22" i="100"/>
  <c r="BP22" i="100"/>
  <c r="BN22" i="100"/>
  <c r="BM22" i="100"/>
  <c r="BF22" i="100"/>
  <c r="BD22" i="100"/>
  <c r="BC22" i="100"/>
  <c r="AV22" i="100"/>
  <c r="AT22" i="100"/>
  <c r="AS22" i="100"/>
  <c r="AL22" i="100"/>
  <c r="AJ22" i="100"/>
  <c r="AI22" i="100"/>
  <c r="AB22" i="100"/>
  <c r="Z22" i="100"/>
  <c r="Y22" i="100"/>
  <c r="R22" i="100"/>
  <c r="P22" i="100"/>
  <c r="O22" i="100"/>
  <c r="H22" i="100"/>
  <c r="C22" i="100"/>
  <c r="DB21" i="100"/>
  <c r="DA21" i="100"/>
  <c r="CT21" i="100"/>
  <c r="CR21" i="100"/>
  <c r="CQ21" i="100"/>
  <c r="CJ21" i="100"/>
  <c r="CH21" i="100"/>
  <c r="CG21" i="100"/>
  <c r="BZ21" i="100"/>
  <c r="BX21" i="100"/>
  <c r="BW21" i="100"/>
  <c r="BP21" i="100"/>
  <c r="BN21" i="100"/>
  <c r="BM21" i="100"/>
  <c r="BF21" i="100"/>
  <c r="BD21" i="100"/>
  <c r="BC21" i="100"/>
  <c r="AV21" i="100"/>
  <c r="AT21" i="100"/>
  <c r="AS21" i="100"/>
  <c r="AL21" i="100"/>
  <c r="AJ21" i="100"/>
  <c r="AI21" i="100"/>
  <c r="AB21" i="100"/>
  <c r="Z21" i="100"/>
  <c r="Y21" i="100"/>
  <c r="R21" i="100"/>
  <c r="P21" i="100"/>
  <c r="O21" i="100"/>
  <c r="H21" i="100"/>
  <c r="C21" i="100"/>
  <c r="DB20" i="100"/>
  <c r="DA20" i="100"/>
  <c r="CT20" i="100"/>
  <c r="CR20" i="100"/>
  <c r="CQ20" i="100"/>
  <c r="CJ20" i="100"/>
  <c r="CH20" i="100"/>
  <c r="CG20" i="100"/>
  <c r="BZ20" i="100"/>
  <c r="BX20" i="100"/>
  <c r="BW20" i="100"/>
  <c r="BP20" i="100"/>
  <c r="BN20" i="100"/>
  <c r="BM20" i="100"/>
  <c r="BF20" i="100"/>
  <c r="BD20" i="100"/>
  <c r="BC20" i="100"/>
  <c r="AV20" i="100"/>
  <c r="AT20" i="100"/>
  <c r="AS20" i="100"/>
  <c r="AL20" i="100"/>
  <c r="AJ20" i="100"/>
  <c r="AI20" i="100"/>
  <c r="AB20" i="100"/>
  <c r="Z20" i="100"/>
  <c r="Y20" i="100"/>
  <c r="R20" i="100"/>
  <c r="P20" i="100"/>
  <c r="O20" i="100"/>
  <c r="H20" i="100"/>
  <c r="C20" i="100"/>
  <c r="DB19" i="100"/>
  <c r="DA19" i="100"/>
  <c r="CT19" i="100"/>
  <c r="CR19" i="100"/>
  <c r="CQ19" i="100"/>
  <c r="CJ19" i="100"/>
  <c r="CH19" i="100"/>
  <c r="CG19" i="100"/>
  <c r="BZ19" i="100"/>
  <c r="BX19" i="100"/>
  <c r="BW19" i="100"/>
  <c r="BP19" i="100"/>
  <c r="BN19" i="100"/>
  <c r="BM19" i="100"/>
  <c r="BF19" i="100"/>
  <c r="BD19" i="100"/>
  <c r="BC19" i="100"/>
  <c r="AV19" i="100"/>
  <c r="AT19" i="100"/>
  <c r="AS19" i="100"/>
  <c r="AL19" i="100"/>
  <c r="AJ19" i="100"/>
  <c r="AI19" i="100"/>
  <c r="AB19" i="100"/>
  <c r="Z19" i="100"/>
  <c r="Y19" i="100"/>
  <c r="R19" i="100"/>
  <c r="P19" i="100"/>
  <c r="O19" i="100"/>
  <c r="H19" i="100"/>
  <c r="C19" i="100"/>
  <c r="B16" i="100"/>
  <c r="DB14" i="100"/>
  <c r="DA14" i="100"/>
  <c r="CT14" i="100"/>
  <c r="CR14" i="100"/>
  <c r="CQ14" i="100"/>
  <c r="CJ14" i="100"/>
  <c r="CH14" i="100"/>
  <c r="CG14" i="100"/>
  <c r="BZ14" i="100"/>
  <c r="BX14" i="100"/>
  <c r="BW14" i="100"/>
  <c r="BP14" i="100"/>
  <c r="BN14" i="100"/>
  <c r="BM14" i="100"/>
  <c r="BF14" i="100"/>
  <c r="BD14" i="100"/>
  <c r="BC14" i="100"/>
  <c r="AV14" i="100"/>
  <c r="AT14" i="100"/>
  <c r="AS14" i="100"/>
  <c r="AL14" i="100"/>
  <c r="AJ14" i="100"/>
  <c r="AI14" i="100"/>
  <c r="AB14" i="100"/>
  <c r="Z14" i="100"/>
  <c r="Y14" i="100"/>
  <c r="R14" i="100"/>
  <c r="P14" i="100"/>
  <c r="O14" i="100"/>
  <c r="H14" i="100"/>
  <c r="C14" i="100"/>
  <c r="DB13" i="100"/>
  <c r="DA13" i="100"/>
  <c r="CT13" i="100"/>
  <c r="CR13" i="100"/>
  <c r="CQ13" i="100"/>
  <c r="CJ13" i="100"/>
  <c r="CH13" i="100"/>
  <c r="CG13" i="100"/>
  <c r="BZ13" i="100"/>
  <c r="BX13" i="100"/>
  <c r="BW13" i="100"/>
  <c r="BP13" i="100"/>
  <c r="BN13" i="100"/>
  <c r="BM13" i="100"/>
  <c r="BF13" i="100"/>
  <c r="BD13" i="100"/>
  <c r="BC13" i="100"/>
  <c r="AV13" i="100"/>
  <c r="AT13" i="100"/>
  <c r="AS13" i="100"/>
  <c r="AL13" i="100"/>
  <c r="AJ13" i="100"/>
  <c r="AI13" i="100"/>
  <c r="AB13" i="100"/>
  <c r="Z13" i="100"/>
  <c r="Y13" i="100"/>
  <c r="R13" i="100"/>
  <c r="P13" i="100"/>
  <c r="O13" i="100"/>
  <c r="H13" i="100"/>
  <c r="C13" i="100"/>
  <c r="DB12" i="100"/>
  <c r="DA12" i="100"/>
  <c r="CT12" i="100"/>
  <c r="CR12" i="100"/>
  <c r="CQ12" i="100"/>
  <c r="CJ12" i="100"/>
  <c r="CH12" i="100"/>
  <c r="CG12" i="100"/>
  <c r="BZ12" i="100"/>
  <c r="BX12" i="100"/>
  <c r="BW12" i="100"/>
  <c r="BP12" i="100"/>
  <c r="BN12" i="100"/>
  <c r="BM12" i="100"/>
  <c r="BF12" i="100"/>
  <c r="BD12" i="100"/>
  <c r="BC12" i="100"/>
  <c r="AV12" i="100"/>
  <c r="AT12" i="100"/>
  <c r="AS12" i="100"/>
  <c r="AL12" i="100"/>
  <c r="AJ12" i="100"/>
  <c r="AI12" i="100"/>
  <c r="AB12" i="100"/>
  <c r="Z12" i="100"/>
  <c r="Y12" i="100"/>
  <c r="R12" i="100"/>
  <c r="P12" i="100"/>
  <c r="O12" i="100"/>
  <c r="H12" i="100"/>
  <c r="C12" i="100"/>
  <c r="DB11" i="100"/>
  <c r="DA11" i="100"/>
  <c r="CT11" i="100"/>
  <c r="CR11" i="100"/>
  <c r="CQ11" i="100"/>
  <c r="CJ11" i="100"/>
  <c r="CH11" i="100"/>
  <c r="CG11" i="100"/>
  <c r="BZ11" i="100"/>
  <c r="BX11" i="100"/>
  <c r="BW11" i="100"/>
  <c r="BP11" i="100"/>
  <c r="BN11" i="100"/>
  <c r="BM11" i="100"/>
  <c r="BF11" i="100"/>
  <c r="BD11" i="100"/>
  <c r="BC11" i="100"/>
  <c r="AV11" i="100"/>
  <c r="AT11" i="100"/>
  <c r="AS11" i="100"/>
  <c r="AL11" i="100"/>
  <c r="AJ11" i="100"/>
  <c r="AI11" i="100"/>
  <c r="AB11" i="100"/>
  <c r="Z11" i="100"/>
  <c r="Y11" i="100"/>
  <c r="R11" i="100"/>
  <c r="P11" i="100"/>
  <c r="O11" i="100"/>
  <c r="H11" i="100"/>
  <c r="C11" i="100"/>
  <c r="DB10" i="100"/>
  <c r="DA10" i="100"/>
  <c r="CT10" i="100"/>
  <c r="CR10" i="100"/>
  <c r="CQ10" i="100"/>
  <c r="CJ10" i="100"/>
  <c r="CH10" i="100"/>
  <c r="CG10" i="100"/>
  <c r="BZ10" i="100"/>
  <c r="BX10" i="100"/>
  <c r="BW10" i="100"/>
  <c r="BP10" i="100"/>
  <c r="BN10" i="100"/>
  <c r="BM10" i="100"/>
  <c r="BF10" i="100"/>
  <c r="BD10" i="100"/>
  <c r="BC10" i="100"/>
  <c r="AV10" i="100"/>
  <c r="AT10" i="100"/>
  <c r="AS10" i="100"/>
  <c r="AL10" i="100"/>
  <c r="AJ10" i="100"/>
  <c r="AI10" i="100"/>
  <c r="AB10" i="100"/>
  <c r="Z10" i="100"/>
  <c r="Y10" i="100"/>
  <c r="R10" i="100"/>
  <c r="P10" i="100"/>
  <c r="O10" i="100"/>
  <c r="H10" i="100"/>
  <c r="C10" i="100"/>
  <c r="DB9" i="100"/>
  <c r="DA9" i="100"/>
  <c r="CT9" i="100"/>
  <c r="CR9" i="100"/>
  <c r="CQ9" i="100"/>
  <c r="CJ9" i="100"/>
  <c r="CH9" i="100"/>
  <c r="CG9" i="100"/>
  <c r="BZ9" i="100"/>
  <c r="BX9" i="100"/>
  <c r="BW9" i="100"/>
  <c r="BP9" i="100"/>
  <c r="BN9" i="100"/>
  <c r="BM9" i="100"/>
  <c r="BF9" i="100"/>
  <c r="BD9" i="100"/>
  <c r="BC9" i="100"/>
  <c r="AV9" i="100"/>
  <c r="AT9" i="100"/>
  <c r="AS9" i="100"/>
  <c r="AL9" i="100"/>
  <c r="AJ9" i="100"/>
  <c r="AI9" i="100"/>
  <c r="AB9" i="100"/>
  <c r="Z9" i="100"/>
  <c r="Y9" i="100"/>
  <c r="R9" i="100"/>
  <c r="P9" i="100"/>
  <c r="O9" i="100"/>
  <c r="H9" i="100"/>
  <c r="C9" i="100"/>
  <c r="DB8" i="100"/>
  <c r="DA8" i="100"/>
  <c r="CT8" i="100"/>
  <c r="CR8" i="100"/>
  <c r="CQ8" i="100"/>
  <c r="CJ8" i="100"/>
  <c r="CH8" i="100"/>
  <c r="CG8" i="100"/>
  <c r="BZ8" i="100"/>
  <c r="BX8" i="100"/>
  <c r="BW8" i="100"/>
  <c r="BP8" i="100"/>
  <c r="BN8" i="100"/>
  <c r="BM8" i="100"/>
  <c r="BF8" i="100"/>
  <c r="BD8" i="100"/>
  <c r="BC8" i="100"/>
  <c r="AV8" i="100"/>
  <c r="AT8" i="100"/>
  <c r="AS8" i="100"/>
  <c r="AL8" i="100"/>
  <c r="AJ8" i="100"/>
  <c r="AI8" i="100"/>
  <c r="AB8" i="100"/>
  <c r="Z8" i="100"/>
  <c r="Y8" i="100"/>
  <c r="R8" i="100"/>
  <c r="P8" i="100"/>
  <c r="O8" i="100"/>
  <c r="H8" i="100"/>
  <c r="C8" i="100"/>
  <c r="DB7" i="100"/>
  <c r="DA7" i="100"/>
  <c r="CT7" i="100"/>
  <c r="CR7" i="100"/>
  <c r="CQ7" i="100"/>
  <c r="CJ7" i="100"/>
  <c r="CH7" i="100"/>
  <c r="CG7" i="100"/>
  <c r="BZ7" i="100"/>
  <c r="BX7" i="100"/>
  <c r="BW7" i="100"/>
  <c r="BP7" i="100"/>
  <c r="BN7" i="100"/>
  <c r="BM7" i="100"/>
  <c r="BF7" i="100"/>
  <c r="BD7" i="100"/>
  <c r="BC7" i="100"/>
  <c r="AV7" i="100"/>
  <c r="AT7" i="100"/>
  <c r="AS7" i="100"/>
  <c r="AL7" i="100"/>
  <c r="AJ7" i="100"/>
  <c r="AI7" i="100"/>
  <c r="AB7" i="100"/>
  <c r="Z7" i="100"/>
  <c r="Y7" i="100"/>
  <c r="R7" i="100"/>
  <c r="P7" i="100"/>
  <c r="O7" i="100"/>
  <c r="H7" i="100"/>
  <c r="C7" i="100"/>
  <c r="DB6" i="100"/>
  <c r="DA6" i="100"/>
  <c r="CT6" i="100"/>
  <c r="CR6" i="100"/>
  <c r="CQ6" i="100"/>
  <c r="CJ6" i="100"/>
  <c r="CH6" i="100"/>
  <c r="CG6" i="100"/>
  <c r="BZ6" i="100"/>
  <c r="BX6" i="100"/>
  <c r="BW6" i="100"/>
  <c r="BP6" i="100"/>
  <c r="BN6" i="100"/>
  <c r="BM6" i="100"/>
  <c r="BF6" i="100"/>
  <c r="BD6" i="100"/>
  <c r="BC6" i="100"/>
  <c r="AV6" i="100"/>
  <c r="AT6" i="100"/>
  <c r="AS6" i="100"/>
  <c r="AL6" i="100"/>
  <c r="AJ6" i="100"/>
  <c r="AI6" i="100"/>
  <c r="AB6" i="100"/>
  <c r="Z6" i="100"/>
  <c r="Y6" i="100"/>
  <c r="R6" i="100"/>
  <c r="P6" i="100"/>
  <c r="O6" i="100"/>
  <c r="H6" i="100"/>
  <c r="C6" i="100"/>
  <c r="DB5" i="100"/>
  <c r="DA5" i="100"/>
  <c r="CT5" i="100"/>
  <c r="CR5" i="100"/>
  <c r="CQ5" i="100"/>
  <c r="CJ5" i="100"/>
  <c r="CH5" i="100"/>
  <c r="CG5" i="100"/>
  <c r="BZ5" i="100"/>
  <c r="BX5" i="100"/>
  <c r="BW5" i="100"/>
  <c r="BP5" i="100"/>
  <c r="BN5" i="100"/>
  <c r="BM5" i="100"/>
  <c r="BF5" i="100"/>
  <c r="BD5" i="100"/>
  <c r="BC5" i="100"/>
  <c r="AV5" i="100"/>
  <c r="AT5" i="100"/>
  <c r="AS5" i="100"/>
  <c r="AL5" i="100"/>
  <c r="AJ5" i="100"/>
  <c r="AI5" i="100"/>
  <c r="AB5" i="100"/>
  <c r="Z5" i="100"/>
  <c r="Y5" i="100"/>
  <c r="R5" i="100"/>
  <c r="P5" i="100"/>
  <c r="O5" i="100"/>
  <c r="H5" i="100"/>
  <c r="C5" i="100"/>
  <c r="B2" i="100"/>
  <c r="DB28" i="99"/>
  <c r="DA28" i="99"/>
  <c r="CT28" i="99"/>
  <c r="CR28" i="99"/>
  <c r="CQ28" i="99"/>
  <c r="CJ28" i="99"/>
  <c r="CH28" i="99"/>
  <c r="CG28" i="99"/>
  <c r="BZ28" i="99"/>
  <c r="BX28" i="99"/>
  <c r="BW28" i="99"/>
  <c r="BP28" i="99"/>
  <c r="BN28" i="99"/>
  <c r="BM28" i="99"/>
  <c r="BF28" i="99"/>
  <c r="BD28" i="99"/>
  <c r="BC28" i="99"/>
  <c r="AV28" i="99"/>
  <c r="AT28" i="99"/>
  <c r="AS28" i="99"/>
  <c r="AL28" i="99"/>
  <c r="AJ28" i="99"/>
  <c r="AI28" i="99"/>
  <c r="AB28" i="99"/>
  <c r="Z28" i="99"/>
  <c r="Y28" i="99"/>
  <c r="R28" i="99"/>
  <c r="P28" i="99"/>
  <c r="O28" i="99"/>
  <c r="H28" i="99"/>
  <c r="C28" i="99"/>
  <c r="DB27" i="99"/>
  <c r="DA27" i="99"/>
  <c r="CT27" i="99"/>
  <c r="CR27" i="99"/>
  <c r="CQ27" i="99"/>
  <c r="CJ27" i="99"/>
  <c r="CH27" i="99"/>
  <c r="CG27" i="99"/>
  <c r="BZ27" i="99"/>
  <c r="BX27" i="99"/>
  <c r="BW27" i="99"/>
  <c r="BP27" i="99"/>
  <c r="BN27" i="99"/>
  <c r="BM27" i="99"/>
  <c r="BF27" i="99"/>
  <c r="BD27" i="99"/>
  <c r="BC27" i="99"/>
  <c r="AV27" i="99"/>
  <c r="AT27" i="99"/>
  <c r="AS27" i="99"/>
  <c r="AL27" i="99"/>
  <c r="AJ27" i="99"/>
  <c r="AI27" i="99"/>
  <c r="AB27" i="99"/>
  <c r="Z27" i="99"/>
  <c r="Y27" i="99"/>
  <c r="R27" i="99"/>
  <c r="P27" i="99"/>
  <c r="O27" i="99"/>
  <c r="H27" i="99"/>
  <c r="C27" i="99"/>
  <c r="DB26" i="99"/>
  <c r="DA26" i="99"/>
  <c r="CT26" i="99"/>
  <c r="CR26" i="99"/>
  <c r="CQ26" i="99"/>
  <c r="CJ26" i="99"/>
  <c r="CH26" i="99"/>
  <c r="CG26" i="99"/>
  <c r="BZ26" i="99"/>
  <c r="BX26" i="99"/>
  <c r="BW26" i="99"/>
  <c r="BP26" i="99"/>
  <c r="BN26" i="99"/>
  <c r="BM26" i="99"/>
  <c r="BF26" i="99"/>
  <c r="BD26" i="99"/>
  <c r="BC26" i="99"/>
  <c r="AV26" i="99"/>
  <c r="AT26" i="99"/>
  <c r="AS26" i="99"/>
  <c r="AL26" i="99"/>
  <c r="AJ26" i="99"/>
  <c r="AI26" i="99"/>
  <c r="AB26" i="99"/>
  <c r="Z26" i="99"/>
  <c r="Y26" i="99"/>
  <c r="R26" i="99"/>
  <c r="P26" i="99"/>
  <c r="O26" i="99"/>
  <c r="H26" i="99"/>
  <c r="C26" i="99"/>
  <c r="DB25" i="99"/>
  <c r="DA25" i="99"/>
  <c r="CT25" i="99"/>
  <c r="CR25" i="99"/>
  <c r="CQ25" i="99"/>
  <c r="CJ25" i="99"/>
  <c r="CH25" i="99"/>
  <c r="CG25" i="99"/>
  <c r="BZ25" i="99"/>
  <c r="BX25" i="99"/>
  <c r="BW25" i="99"/>
  <c r="BP25" i="99"/>
  <c r="BN25" i="99"/>
  <c r="BM25" i="99"/>
  <c r="BF25" i="99"/>
  <c r="BD25" i="99"/>
  <c r="BC25" i="99"/>
  <c r="AV25" i="99"/>
  <c r="AT25" i="99"/>
  <c r="AS25" i="99"/>
  <c r="AL25" i="99"/>
  <c r="AJ25" i="99"/>
  <c r="AI25" i="99"/>
  <c r="AB25" i="99"/>
  <c r="Z25" i="99"/>
  <c r="Y25" i="99"/>
  <c r="R25" i="99"/>
  <c r="P25" i="99"/>
  <c r="O25" i="99"/>
  <c r="H25" i="99"/>
  <c r="C25" i="99"/>
  <c r="DB24" i="99"/>
  <c r="DA24" i="99"/>
  <c r="CT24" i="99"/>
  <c r="CR24" i="99"/>
  <c r="CQ24" i="99"/>
  <c r="CJ24" i="99"/>
  <c r="CH24" i="99"/>
  <c r="CG24" i="99"/>
  <c r="BZ24" i="99"/>
  <c r="BX24" i="99"/>
  <c r="BW24" i="99"/>
  <c r="BP24" i="99"/>
  <c r="BN24" i="99"/>
  <c r="BM24" i="99"/>
  <c r="BF24" i="99"/>
  <c r="BD24" i="99"/>
  <c r="BC24" i="99"/>
  <c r="AV24" i="99"/>
  <c r="AT24" i="99"/>
  <c r="AS24" i="99"/>
  <c r="AL24" i="99"/>
  <c r="AJ24" i="99"/>
  <c r="AI24" i="99"/>
  <c r="AB24" i="99"/>
  <c r="Z24" i="99"/>
  <c r="Y24" i="99"/>
  <c r="R24" i="99"/>
  <c r="P24" i="99"/>
  <c r="O24" i="99"/>
  <c r="H24" i="99"/>
  <c r="C24" i="99"/>
  <c r="DB23" i="99"/>
  <c r="DA23" i="99"/>
  <c r="CT23" i="99"/>
  <c r="CR23" i="99"/>
  <c r="CQ23" i="99"/>
  <c r="CJ23" i="99"/>
  <c r="CH23" i="99"/>
  <c r="CG23" i="99"/>
  <c r="BZ23" i="99"/>
  <c r="BX23" i="99"/>
  <c r="BW23" i="99"/>
  <c r="BP23" i="99"/>
  <c r="BN23" i="99"/>
  <c r="BM23" i="99"/>
  <c r="BF23" i="99"/>
  <c r="BD23" i="99"/>
  <c r="BC23" i="99"/>
  <c r="AV23" i="99"/>
  <c r="AT23" i="99"/>
  <c r="AS23" i="99"/>
  <c r="AL23" i="99"/>
  <c r="AJ23" i="99"/>
  <c r="AI23" i="99"/>
  <c r="AB23" i="99"/>
  <c r="Z23" i="99"/>
  <c r="Y23" i="99"/>
  <c r="R23" i="99"/>
  <c r="P23" i="99"/>
  <c r="O23" i="99"/>
  <c r="H23" i="99"/>
  <c r="C23" i="99"/>
  <c r="DB22" i="99"/>
  <c r="DA22" i="99"/>
  <c r="CT22" i="99"/>
  <c r="CR22" i="99"/>
  <c r="CQ22" i="99"/>
  <c r="CJ22" i="99"/>
  <c r="CH22" i="99"/>
  <c r="CG22" i="99"/>
  <c r="BZ22" i="99"/>
  <c r="BX22" i="99"/>
  <c r="BW22" i="99"/>
  <c r="BP22" i="99"/>
  <c r="BN22" i="99"/>
  <c r="BM22" i="99"/>
  <c r="BF22" i="99"/>
  <c r="BD22" i="99"/>
  <c r="BC22" i="99"/>
  <c r="AV22" i="99"/>
  <c r="AT22" i="99"/>
  <c r="AS22" i="99"/>
  <c r="AL22" i="99"/>
  <c r="AJ22" i="99"/>
  <c r="AI22" i="99"/>
  <c r="AB22" i="99"/>
  <c r="Z22" i="99"/>
  <c r="Y22" i="99"/>
  <c r="R22" i="99"/>
  <c r="P22" i="99"/>
  <c r="O22" i="99"/>
  <c r="H22" i="99"/>
  <c r="C22" i="99"/>
  <c r="DB21" i="99"/>
  <c r="DA21" i="99"/>
  <c r="CT21" i="99"/>
  <c r="CR21" i="99"/>
  <c r="CQ21" i="99"/>
  <c r="CJ21" i="99"/>
  <c r="CH21" i="99"/>
  <c r="CG21" i="99"/>
  <c r="BZ21" i="99"/>
  <c r="BX21" i="99"/>
  <c r="BW21" i="99"/>
  <c r="BP21" i="99"/>
  <c r="BN21" i="99"/>
  <c r="BM21" i="99"/>
  <c r="BF21" i="99"/>
  <c r="BD21" i="99"/>
  <c r="BC21" i="99"/>
  <c r="AV21" i="99"/>
  <c r="AT21" i="99"/>
  <c r="AS21" i="99"/>
  <c r="AL21" i="99"/>
  <c r="AJ21" i="99"/>
  <c r="AI21" i="99"/>
  <c r="AB21" i="99"/>
  <c r="Z21" i="99"/>
  <c r="Y21" i="99"/>
  <c r="R21" i="99"/>
  <c r="P21" i="99"/>
  <c r="O21" i="99"/>
  <c r="H21" i="99"/>
  <c r="C21" i="99"/>
  <c r="DB20" i="99"/>
  <c r="DA20" i="99"/>
  <c r="CT20" i="99"/>
  <c r="CR20" i="99"/>
  <c r="CQ20" i="99"/>
  <c r="CJ20" i="99"/>
  <c r="CH20" i="99"/>
  <c r="CG20" i="99"/>
  <c r="BZ20" i="99"/>
  <c r="BX20" i="99"/>
  <c r="BW20" i="99"/>
  <c r="BP20" i="99"/>
  <c r="BN20" i="99"/>
  <c r="BM20" i="99"/>
  <c r="BF20" i="99"/>
  <c r="BD20" i="99"/>
  <c r="BC20" i="99"/>
  <c r="AV20" i="99"/>
  <c r="AT20" i="99"/>
  <c r="AS20" i="99"/>
  <c r="AL20" i="99"/>
  <c r="AJ20" i="99"/>
  <c r="AI20" i="99"/>
  <c r="AB20" i="99"/>
  <c r="Z20" i="99"/>
  <c r="Y20" i="99"/>
  <c r="R20" i="99"/>
  <c r="P20" i="99"/>
  <c r="O20" i="99"/>
  <c r="H20" i="99"/>
  <c r="C20" i="99"/>
  <c r="DB19" i="99"/>
  <c r="DA19" i="99"/>
  <c r="CT19" i="99"/>
  <c r="CR19" i="99"/>
  <c r="CQ19" i="99"/>
  <c r="CJ19" i="99"/>
  <c r="CH19" i="99"/>
  <c r="CG19" i="99"/>
  <c r="BZ19" i="99"/>
  <c r="BX19" i="99"/>
  <c r="BW19" i="99"/>
  <c r="BP19" i="99"/>
  <c r="BN19" i="99"/>
  <c r="BM19" i="99"/>
  <c r="BF19" i="99"/>
  <c r="BD19" i="99"/>
  <c r="BC19" i="99"/>
  <c r="AV19" i="99"/>
  <c r="AT19" i="99"/>
  <c r="AS19" i="99"/>
  <c r="AL19" i="99"/>
  <c r="AJ19" i="99"/>
  <c r="AI19" i="99"/>
  <c r="AB19" i="99"/>
  <c r="Z19" i="99"/>
  <c r="Y19" i="99"/>
  <c r="R19" i="99"/>
  <c r="P19" i="99"/>
  <c r="O19" i="99"/>
  <c r="H19" i="99"/>
  <c r="C19" i="99"/>
  <c r="B16" i="99"/>
  <c r="DB14" i="99"/>
  <c r="DA14" i="99"/>
  <c r="CT14" i="99"/>
  <c r="CR14" i="99"/>
  <c r="CQ14" i="99"/>
  <c r="CJ14" i="99"/>
  <c r="CH14" i="99"/>
  <c r="CG14" i="99"/>
  <c r="BZ14" i="99"/>
  <c r="BX14" i="99"/>
  <c r="BW14" i="99"/>
  <c r="BP14" i="99"/>
  <c r="BN14" i="99"/>
  <c r="BM14" i="99"/>
  <c r="BF14" i="99"/>
  <c r="BD14" i="99"/>
  <c r="BC14" i="99"/>
  <c r="AV14" i="99"/>
  <c r="AT14" i="99"/>
  <c r="AS14" i="99"/>
  <c r="AL14" i="99"/>
  <c r="AJ14" i="99"/>
  <c r="AI14" i="99"/>
  <c r="AB14" i="99"/>
  <c r="Z14" i="99"/>
  <c r="Y14" i="99"/>
  <c r="R14" i="99"/>
  <c r="P14" i="99"/>
  <c r="O14" i="99"/>
  <c r="H14" i="99"/>
  <c r="C14" i="99"/>
  <c r="DB13" i="99"/>
  <c r="DA13" i="99"/>
  <c r="CT13" i="99"/>
  <c r="CR13" i="99"/>
  <c r="CQ13" i="99"/>
  <c r="CJ13" i="99"/>
  <c r="CH13" i="99"/>
  <c r="CG13" i="99"/>
  <c r="BZ13" i="99"/>
  <c r="BX13" i="99"/>
  <c r="BW13" i="99"/>
  <c r="BP13" i="99"/>
  <c r="BN13" i="99"/>
  <c r="BM13" i="99"/>
  <c r="BF13" i="99"/>
  <c r="BD13" i="99"/>
  <c r="BC13" i="99"/>
  <c r="AV13" i="99"/>
  <c r="AT13" i="99"/>
  <c r="AS13" i="99"/>
  <c r="AL13" i="99"/>
  <c r="AJ13" i="99"/>
  <c r="AI13" i="99"/>
  <c r="AB13" i="99"/>
  <c r="Z13" i="99"/>
  <c r="Y13" i="99"/>
  <c r="R13" i="99"/>
  <c r="P13" i="99"/>
  <c r="O13" i="99"/>
  <c r="H13" i="99"/>
  <c r="C13" i="99"/>
  <c r="DB12" i="99"/>
  <c r="DA12" i="99"/>
  <c r="CT12" i="99"/>
  <c r="CR12" i="99"/>
  <c r="CQ12" i="99"/>
  <c r="CJ12" i="99"/>
  <c r="CH12" i="99"/>
  <c r="CG12" i="99"/>
  <c r="BZ12" i="99"/>
  <c r="BX12" i="99"/>
  <c r="BW12" i="99"/>
  <c r="BP12" i="99"/>
  <c r="BN12" i="99"/>
  <c r="BM12" i="99"/>
  <c r="BF12" i="99"/>
  <c r="BD12" i="99"/>
  <c r="BC12" i="99"/>
  <c r="AV12" i="99"/>
  <c r="AT12" i="99"/>
  <c r="AS12" i="99"/>
  <c r="AL12" i="99"/>
  <c r="AJ12" i="99"/>
  <c r="AI12" i="99"/>
  <c r="AB12" i="99"/>
  <c r="Z12" i="99"/>
  <c r="Y12" i="99"/>
  <c r="R12" i="99"/>
  <c r="P12" i="99"/>
  <c r="O12" i="99"/>
  <c r="H12" i="99"/>
  <c r="C12" i="99"/>
  <c r="DB11" i="99"/>
  <c r="DA11" i="99"/>
  <c r="CT11" i="99"/>
  <c r="CR11" i="99"/>
  <c r="CQ11" i="99"/>
  <c r="CJ11" i="99"/>
  <c r="CH11" i="99"/>
  <c r="CG11" i="99"/>
  <c r="BZ11" i="99"/>
  <c r="BX11" i="99"/>
  <c r="BW11" i="99"/>
  <c r="BP11" i="99"/>
  <c r="BN11" i="99"/>
  <c r="BM11" i="99"/>
  <c r="BF11" i="99"/>
  <c r="BD11" i="99"/>
  <c r="BC11" i="99"/>
  <c r="AV11" i="99"/>
  <c r="AT11" i="99"/>
  <c r="AS11" i="99"/>
  <c r="AL11" i="99"/>
  <c r="AJ11" i="99"/>
  <c r="AI11" i="99"/>
  <c r="AB11" i="99"/>
  <c r="Z11" i="99"/>
  <c r="Y11" i="99"/>
  <c r="R11" i="99"/>
  <c r="P11" i="99"/>
  <c r="O11" i="99"/>
  <c r="H11" i="99"/>
  <c r="C11" i="99"/>
  <c r="DB10" i="99"/>
  <c r="DA10" i="99"/>
  <c r="CT10" i="99"/>
  <c r="CR10" i="99"/>
  <c r="CQ10" i="99"/>
  <c r="CJ10" i="99"/>
  <c r="CH10" i="99"/>
  <c r="CG10" i="99"/>
  <c r="BZ10" i="99"/>
  <c r="BX10" i="99"/>
  <c r="BW10" i="99"/>
  <c r="BP10" i="99"/>
  <c r="BN10" i="99"/>
  <c r="BM10" i="99"/>
  <c r="BF10" i="99"/>
  <c r="BD10" i="99"/>
  <c r="BC10" i="99"/>
  <c r="AV10" i="99"/>
  <c r="AT10" i="99"/>
  <c r="AS10" i="99"/>
  <c r="AL10" i="99"/>
  <c r="AJ10" i="99"/>
  <c r="AI10" i="99"/>
  <c r="AB10" i="99"/>
  <c r="Z10" i="99"/>
  <c r="Y10" i="99"/>
  <c r="R10" i="99"/>
  <c r="P10" i="99"/>
  <c r="O10" i="99"/>
  <c r="H10" i="99"/>
  <c r="C10" i="99"/>
  <c r="DB9" i="99"/>
  <c r="DA9" i="99"/>
  <c r="CT9" i="99"/>
  <c r="CR9" i="99"/>
  <c r="CQ9" i="99"/>
  <c r="CJ9" i="99"/>
  <c r="CH9" i="99"/>
  <c r="CG9" i="99"/>
  <c r="BZ9" i="99"/>
  <c r="BX9" i="99"/>
  <c r="BW9" i="99"/>
  <c r="BP9" i="99"/>
  <c r="BN9" i="99"/>
  <c r="BM9" i="99"/>
  <c r="BF9" i="99"/>
  <c r="BD9" i="99"/>
  <c r="BC9" i="99"/>
  <c r="AV9" i="99"/>
  <c r="AT9" i="99"/>
  <c r="AS9" i="99"/>
  <c r="AL9" i="99"/>
  <c r="AJ9" i="99"/>
  <c r="AI9" i="99"/>
  <c r="AB9" i="99"/>
  <c r="Z9" i="99"/>
  <c r="Y9" i="99"/>
  <c r="R9" i="99"/>
  <c r="P9" i="99"/>
  <c r="O9" i="99"/>
  <c r="H9" i="99"/>
  <c r="C9" i="99"/>
  <c r="DB8" i="99"/>
  <c r="DA8" i="99"/>
  <c r="CT8" i="99"/>
  <c r="CR8" i="99"/>
  <c r="CQ8" i="99"/>
  <c r="CJ8" i="99"/>
  <c r="CH8" i="99"/>
  <c r="CG8" i="99"/>
  <c r="BZ8" i="99"/>
  <c r="BX8" i="99"/>
  <c r="BW8" i="99"/>
  <c r="BP8" i="99"/>
  <c r="BN8" i="99"/>
  <c r="BM8" i="99"/>
  <c r="BF8" i="99"/>
  <c r="BD8" i="99"/>
  <c r="BC8" i="99"/>
  <c r="AV8" i="99"/>
  <c r="AT8" i="99"/>
  <c r="AS8" i="99"/>
  <c r="AL8" i="99"/>
  <c r="AJ8" i="99"/>
  <c r="AI8" i="99"/>
  <c r="AB8" i="99"/>
  <c r="Z8" i="99"/>
  <c r="Y8" i="99"/>
  <c r="R8" i="99"/>
  <c r="P8" i="99"/>
  <c r="O8" i="99"/>
  <c r="H8" i="99"/>
  <c r="C8" i="99"/>
  <c r="DB7" i="99"/>
  <c r="DA7" i="99"/>
  <c r="CT7" i="99"/>
  <c r="CR7" i="99"/>
  <c r="CQ7" i="99"/>
  <c r="CJ7" i="99"/>
  <c r="CH7" i="99"/>
  <c r="CG7" i="99"/>
  <c r="BZ7" i="99"/>
  <c r="BX7" i="99"/>
  <c r="BW7" i="99"/>
  <c r="BP7" i="99"/>
  <c r="BN7" i="99"/>
  <c r="BM7" i="99"/>
  <c r="BF7" i="99"/>
  <c r="BD7" i="99"/>
  <c r="BC7" i="99"/>
  <c r="AV7" i="99"/>
  <c r="AT7" i="99"/>
  <c r="AS7" i="99"/>
  <c r="AL7" i="99"/>
  <c r="AJ7" i="99"/>
  <c r="AI7" i="99"/>
  <c r="AB7" i="99"/>
  <c r="Z7" i="99"/>
  <c r="Y7" i="99"/>
  <c r="R7" i="99"/>
  <c r="P7" i="99"/>
  <c r="O7" i="99"/>
  <c r="H7" i="99"/>
  <c r="C7" i="99"/>
  <c r="DB6" i="99"/>
  <c r="DA6" i="99"/>
  <c r="CT6" i="99"/>
  <c r="CR6" i="99"/>
  <c r="CQ6" i="99"/>
  <c r="CJ6" i="99"/>
  <c r="CH6" i="99"/>
  <c r="CG6" i="99"/>
  <c r="BZ6" i="99"/>
  <c r="BX6" i="99"/>
  <c r="BW6" i="99"/>
  <c r="BP6" i="99"/>
  <c r="BN6" i="99"/>
  <c r="BM6" i="99"/>
  <c r="BF6" i="99"/>
  <c r="BD6" i="99"/>
  <c r="BC6" i="99"/>
  <c r="AV6" i="99"/>
  <c r="AT6" i="99"/>
  <c r="AS6" i="99"/>
  <c r="AL6" i="99"/>
  <c r="AJ6" i="99"/>
  <c r="AI6" i="99"/>
  <c r="AB6" i="99"/>
  <c r="Z6" i="99"/>
  <c r="Y6" i="99"/>
  <c r="R6" i="99"/>
  <c r="P6" i="99"/>
  <c r="O6" i="99"/>
  <c r="H6" i="99"/>
  <c r="C6" i="99"/>
  <c r="DB5" i="99"/>
  <c r="DA5" i="99"/>
  <c r="CT5" i="99"/>
  <c r="CR5" i="99"/>
  <c r="CQ5" i="99"/>
  <c r="CJ5" i="99"/>
  <c r="CH5" i="99"/>
  <c r="CG5" i="99"/>
  <c r="BZ5" i="99"/>
  <c r="BX5" i="99"/>
  <c r="BW5" i="99"/>
  <c r="BP5" i="99"/>
  <c r="BN5" i="99"/>
  <c r="BM5" i="99"/>
  <c r="BF5" i="99"/>
  <c r="BD5" i="99"/>
  <c r="BC5" i="99"/>
  <c r="AV5" i="99"/>
  <c r="AT5" i="99"/>
  <c r="AS5" i="99"/>
  <c r="AL5" i="99"/>
  <c r="AJ5" i="99"/>
  <c r="AI5" i="99"/>
  <c r="AB5" i="99"/>
  <c r="Z5" i="99"/>
  <c r="Y5" i="99"/>
  <c r="R5" i="99"/>
  <c r="P5" i="99"/>
  <c r="O5" i="99"/>
  <c r="H5" i="99"/>
  <c r="C5" i="99"/>
  <c r="B2" i="99"/>
  <c r="DB28" i="98"/>
  <c r="DA28" i="98"/>
  <c r="CT28" i="98"/>
  <c r="CR28" i="98"/>
  <c r="CQ28" i="98"/>
  <c r="CJ28" i="98"/>
  <c r="CH28" i="98"/>
  <c r="CG28" i="98"/>
  <c r="BZ28" i="98"/>
  <c r="BX28" i="98"/>
  <c r="BW28" i="98"/>
  <c r="BP28" i="98"/>
  <c r="BN28" i="98"/>
  <c r="BM28" i="98"/>
  <c r="BF28" i="98"/>
  <c r="BD28" i="98"/>
  <c r="BC28" i="98"/>
  <c r="AV28" i="98"/>
  <c r="AT28" i="98"/>
  <c r="AS28" i="98"/>
  <c r="AL28" i="98"/>
  <c r="AJ28" i="98"/>
  <c r="AI28" i="98"/>
  <c r="AB28" i="98"/>
  <c r="Z28" i="98"/>
  <c r="Y28" i="98"/>
  <c r="R28" i="98"/>
  <c r="P28" i="98"/>
  <c r="O28" i="98"/>
  <c r="H28" i="98"/>
  <c r="C28" i="98"/>
  <c r="B28" i="98"/>
  <c r="DB27" i="98"/>
  <c r="DA27" i="98"/>
  <c r="CT27" i="98"/>
  <c r="CR27" i="98"/>
  <c r="CQ27" i="98"/>
  <c r="CJ27" i="98"/>
  <c r="CH27" i="98"/>
  <c r="CG27" i="98"/>
  <c r="BZ27" i="98"/>
  <c r="BX27" i="98"/>
  <c r="BW27" i="98"/>
  <c r="BP27" i="98"/>
  <c r="BN27" i="98"/>
  <c r="BM27" i="98"/>
  <c r="BF27" i="98"/>
  <c r="BD27" i="98"/>
  <c r="BC27" i="98"/>
  <c r="AV27" i="98"/>
  <c r="AT27" i="98"/>
  <c r="AS27" i="98"/>
  <c r="AL27" i="98"/>
  <c r="AJ27" i="98"/>
  <c r="AI27" i="98"/>
  <c r="AB27" i="98"/>
  <c r="Z27" i="98"/>
  <c r="Y27" i="98"/>
  <c r="R27" i="98"/>
  <c r="P27" i="98"/>
  <c r="O27" i="98"/>
  <c r="H27" i="98"/>
  <c r="C27" i="98"/>
  <c r="B27" i="98"/>
  <c r="DB26" i="98"/>
  <c r="DA26" i="98"/>
  <c r="CT26" i="98"/>
  <c r="CR26" i="98"/>
  <c r="CQ26" i="98"/>
  <c r="CJ26" i="98"/>
  <c r="CH26" i="98"/>
  <c r="CG26" i="98"/>
  <c r="BZ26" i="98"/>
  <c r="BX26" i="98"/>
  <c r="BW26" i="98"/>
  <c r="BP26" i="98"/>
  <c r="BN26" i="98"/>
  <c r="BM26" i="98"/>
  <c r="BF26" i="98"/>
  <c r="BD26" i="98"/>
  <c r="BC26" i="98"/>
  <c r="AV26" i="98"/>
  <c r="AT26" i="98"/>
  <c r="AS26" i="98"/>
  <c r="AL26" i="98"/>
  <c r="AJ26" i="98"/>
  <c r="AI26" i="98"/>
  <c r="AB26" i="98"/>
  <c r="Z26" i="98"/>
  <c r="Y26" i="98"/>
  <c r="R26" i="98"/>
  <c r="P26" i="98"/>
  <c r="O26" i="98"/>
  <c r="H26" i="98"/>
  <c r="C26" i="98"/>
  <c r="B26" i="98"/>
  <c r="DB25" i="98"/>
  <c r="DA25" i="98"/>
  <c r="CT25" i="98"/>
  <c r="CR25" i="98"/>
  <c r="CQ25" i="98"/>
  <c r="CJ25" i="98"/>
  <c r="CH25" i="98"/>
  <c r="CG25" i="98"/>
  <c r="BZ25" i="98"/>
  <c r="BX25" i="98"/>
  <c r="BW25" i="98"/>
  <c r="BP25" i="98"/>
  <c r="BN25" i="98"/>
  <c r="BM25" i="98"/>
  <c r="BF25" i="98"/>
  <c r="BD25" i="98"/>
  <c r="BC25" i="98"/>
  <c r="AV25" i="98"/>
  <c r="AT25" i="98"/>
  <c r="AS25" i="98"/>
  <c r="AL25" i="98"/>
  <c r="AJ25" i="98"/>
  <c r="AI25" i="98"/>
  <c r="AB25" i="98"/>
  <c r="Z25" i="98"/>
  <c r="Y25" i="98"/>
  <c r="R25" i="98"/>
  <c r="P25" i="98"/>
  <c r="O25" i="98"/>
  <c r="H25" i="98"/>
  <c r="C25" i="98"/>
  <c r="B25" i="98"/>
  <c r="DB24" i="98"/>
  <c r="DA24" i="98"/>
  <c r="CT24" i="98"/>
  <c r="CR24" i="98"/>
  <c r="CQ24" i="98"/>
  <c r="CJ24" i="98"/>
  <c r="CH24" i="98"/>
  <c r="CG24" i="98"/>
  <c r="BZ24" i="98"/>
  <c r="BX24" i="98"/>
  <c r="BW24" i="98"/>
  <c r="BP24" i="98"/>
  <c r="BN24" i="98"/>
  <c r="BM24" i="98"/>
  <c r="BF24" i="98"/>
  <c r="BD24" i="98"/>
  <c r="BC24" i="98"/>
  <c r="AV24" i="98"/>
  <c r="AT24" i="98"/>
  <c r="AS24" i="98"/>
  <c r="AL24" i="98"/>
  <c r="AJ24" i="98"/>
  <c r="AI24" i="98"/>
  <c r="AB24" i="98"/>
  <c r="Z24" i="98"/>
  <c r="Y24" i="98"/>
  <c r="R24" i="98"/>
  <c r="P24" i="98"/>
  <c r="O24" i="98"/>
  <c r="H24" i="98"/>
  <c r="C24" i="98"/>
  <c r="B24" i="98"/>
  <c r="DB23" i="98"/>
  <c r="DA23" i="98"/>
  <c r="CT23" i="98"/>
  <c r="CR23" i="98"/>
  <c r="CQ23" i="98"/>
  <c r="CJ23" i="98"/>
  <c r="CH23" i="98"/>
  <c r="CG23" i="98"/>
  <c r="BZ23" i="98"/>
  <c r="BX23" i="98"/>
  <c r="BW23" i="98"/>
  <c r="BP23" i="98"/>
  <c r="BN23" i="98"/>
  <c r="BM23" i="98"/>
  <c r="BF23" i="98"/>
  <c r="BD23" i="98"/>
  <c r="BC23" i="98"/>
  <c r="AV23" i="98"/>
  <c r="AT23" i="98"/>
  <c r="AS23" i="98"/>
  <c r="AL23" i="98"/>
  <c r="AJ23" i="98"/>
  <c r="AI23" i="98"/>
  <c r="AB23" i="98"/>
  <c r="Z23" i="98"/>
  <c r="Y23" i="98"/>
  <c r="R23" i="98"/>
  <c r="P23" i="98"/>
  <c r="O23" i="98"/>
  <c r="H23" i="98"/>
  <c r="C23" i="98"/>
  <c r="B23" i="98"/>
  <c r="DB22" i="98"/>
  <c r="DA22" i="98"/>
  <c r="CT22" i="98"/>
  <c r="CR22" i="98"/>
  <c r="CQ22" i="98"/>
  <c r="CJ22" i="98"/>
  <c r="CH22" i="98"/>
  <c r="CG22" i="98"/>
  <c r="BZ22" i="98"/>
  <c r="BX22" i="98"/>
  <c r="BW22" i="98"/>
  <c r="BP22" i="98"/>
  <c r="BN22" i="98"/>
  <c r="BM22" i="98"/>
  <c r="BF22" i="98"/>
  <c r="BD22" i="98"/>
  <c r="BC22" i="98"/>
  <c r="AV22" i="98"/>
  <c r="AT22" i="98"/>
  <c r="AS22" i="98"/>
  <c r="AL22" i="98"/>
  <c r="AJ22" i="98"/>
  <c r="AI22" i="98"/>
  <c r="AB22" i="98"/>
  <c r="Z22" i="98"/>
  <c r="Y22" i="98"/>
  <c r="R22" i="98"/>
  <c r="P22" i="98"/>
  <c r="O22" i="98"/>
  <c r="H22" i="98"/>
  <c r="C22" i="98"/>
  <c r="B22" i="98"/>
  <c r="DB21" i="98"/>
  <c r="DA21" i="98"/>
  <c r="CT21" i="98"/>
  <c r="CR21" i="98"/>
  <c r="CQ21" i="98"/>
  <c r="CJ21" i="98"/>
  <c r="CH21" i="98"/>
  <c r="CG21" i="98"/>
  <c r="BZ21" i="98"/>
  <c r="BX21" i="98"/>
  <c r="BW21" i="98"/>
  <c r="BP21" i="98"/>
  <c r="BN21" i="98"/>
  <c r="BM21" i="98"/>
  <c r="BF21" i="98"/>
  <c r="BD21" i="98"/>
  <c r="BC21" i="98"/>
  <c r="AV21" i="98"/>
  <c r="AT21" i="98"/>
  <c r="AS21" i="98"/>
  <c r="AL21" i="98"/>
  <c r="AJ21" i="98"/>
  <c r="AI21" i="98"/>
  <c r="AB21" i="98"/>
  <c r="Z21" i="98"/>
  <c r="Y21" i="98"/>
  <c r="R21" i="98"/>
  <c r="P21" i="98"/>
  <c r="O21" i="98"/>
  <c r="H21" i="98"/>
  <c r="C21" i="98"/>
  <c r="B21" i="98"/>
  <c r="DB20" i="98"/>
  <c r="DA20" i="98"/>
  <c r="CT20" i="98"/>
  <c r="CR20" i="98"/>
  <c r="CQ20" i="98"/>
  <c r="CJ20" i="98"/>
  <c r="CH20" i="98"/>
  <c r="CG20" i="98"/>
  <c r="BZ20" i="98"/>
  <c r="BX20" i="98"/>
  <c r="BW20" i="98"/>
  <c r="BP20" i="98"/>
  <c r="BN20" i="98"/>
  <c r="BM20" i="98"/>
  <c r="BF20" i="98"/>
  <c r="BD20" i="98"/>
  <c r="BC20" i="98"/>
  <c r="AV20" i="98"/>
  <c r="AT20" i="98"/>
  <c r="AS20" i="98"/>
  <c r="AL20" i="98"/>
  <c r="AJ20" i="98"/>
  <c r="AI20" i="98"/>
  <c r="AB20" i="98"/>
  <c r="Z20" i="98"/>
  <c r="Y20" i="98"/>
  <c r="R20" i="98"/>
  <c r="P20" i="98"/>
  <c r="O20" i="98"/>
  <c r="H20" i="98"/>
  <c r="C20" i="98"/>
  <c r="DB19" i="98"/>
  <c r="DA19" i="98"/>
  <c r="CT19" i="98"/>
  <c r="CR19" i="98"/>
  <c r="CQ19" i="98"/>
  <c r="CJ19" i="98"/>
  <c r="CH19" i="98"/>
  <c r="CG19" i="98"/>
  <c r="BZ19" i="98"/>
  <c r="BX19" i="98"/>
  <c r="BW19" i="98"/>
  <c r="BP19" i="98"/>
  <c r="BN19" i="98"/>
  <c r="BM19" i="98"/>
  <c r="BF19" i="98"/>
  <c r="BD19" i="98"/>
  <c r="BC19" i="98"/>
  <c r="AV19" i="98"/>
  <c r="AT19" i="98"/>
  <c r="AS19" i="98"/>
  <c r="AL19" i="98"/>
  <c r="AJ19" i="98"/>
  <c r="AI19" i="98"/>
  <c r="AB19" i="98"/>
  <c r="Z19" i="98"/>
  <c r="Y19" i="98"/>
  <c r="R19" i="98"/>
  <c r="P19" i="98"/>
  <c r="O19" i="98"/>
  <c r="H19" i="98"/>
  <c r="C19" i="98"/>
  <c r="B16" i="98"/>
  <c r="DB14" i="98"/>
  <c r="DA14" i="98"/>
  <c r="CT14" i="98"/>
  <c r="CR14" i="98"/>
  <c r="CQ14" i="98"/>
  <c r="CJ14" i="98"/>
  <c r="CH14" i="98"/>
  <c r="CG14" i="98"/>
  <c r="BZ14" i="98"/>
  <c r="BX14" i="98"/>
  <c r="BW14" i="98"/>
  <c r="BP14" i="98"/>
  <c r="BN14" i="98"/>
  <c r="BM14" i="98"/>
  <c r="BF14" i="98"/>
  <c r="BD14" i="98"/>
  <c r="BC14" i="98"/>
  <c r="AV14" i="98"/>
  <c r="AT14" i="98"/>
  <c r="AS14" i="98"/>
  <c r="AL14" i="98"/>
  <c r="AJ14" i="98"/>
  <c r="AI14" i="98"/>
  <c r="AB14" i="98"/>
  <c r="Z14" i="98"/>
  <c r="Y14" i="98"/>
  <c r="R14" i="98"/>
  <c r="P14" i="98"/>
  <c r="O14" i="98"/>
  <c r="H14" i="98"/>
  <c r="C14" i="98"/>
  <c r="B14" i="98"/>
  <c r="DB13" i="98"/>
  <c r="DA13" i="98"/>
  <c r="CT13" i="98"/>
  <c r="CR13" i="98"/>
  <c r="CQ13" i="98"/>
  <c r="CJ13" i="98"/>
  <c r="CH13" i="98"/>
  <c r="CG13" i="98"/>
  <c r="BZ13" i="98"/>
  <c r="BX13" i="98"/>
  <c r="BW13" i="98"/>
  <c r="BP13" i="98"/>
  <c r="BN13" i="98"/>
  <c r="BM13" i="98"/>
  <c r="BF13" i="98"/>
  <c r="BD13" i="98"/>
  <c r="BC13" i="98"/>
  <c r="AV13" i="98"/>
  <c r="AT13" i="98"/>
  <c r="AS13" i="98"/>
  <c r="AL13" i="98"/>
  <c r="AJ13" i="98"/>
  <c r="AI13" i="98"/>
  <c r="AB13" i="98"/>
  <c r="Z13" i="98"/>
  <c r="Y13" i="98"/>
  <c r="R13" i="98"/>
  <c r="P13" i="98"/>
  <c r="O13" i="98"/>
  <c r="H13" i="98"/>
  <c r="C13" i="98"/>
  <c r="B13" i="98"/>
  <c r="DB12" i="98"/>
  <c r="DA12" i="98"/>
  <c r="CT12" i="98"/>
  <c r="CR12" i="98"/>
  <c r="CQ12" i="98"/>
  <c r="CJ12" i="98"/>
  <c r="CH12" i="98"/>
  <c r="CG12" i="98"/>
  <c r="BZ12" i="98"/>
  <c r="BX12" i="98"/>
  <c r="BW12" i="98"/>
  <c r="BP12" i="98"/>
  <c r="BN12" i="98"/>
  <c r="BM12" i="98"/>
  <c r="BF12" i="98"/>
  <c r="BD12" i="98"/>
  <c r="BC12" i="98"/>
  <c r="AV12" i="98"/>
  <c r="AT12" i="98"/>
  <c r="AS12" i="98"/>
  <c r="AL12" i="98"/>
  <c r="AJ12" i="98"/>
  <c r="AI12" i="98"/>
  <c r="AB12" i="98"/>
  <c r="Z12" i="98"/>
  <c r="Y12" i="98"/>
  <c r="R12" i="98"/>
  <c r="P12" i="98"/>
  <c r="O12" i="98"/>
  <c r="H12" i="98"/>
  <c r="C12" i="98"/>
  <c r="B12" i="98"/>
  <c r="DB11" i="98"/>
  <c r="DA11" i="98"/>
  <c r="CT11" i="98"/>
  <c r="CR11" i="98"/>
  <c r="CQ11" i="98"/>
  <c r="CJ11" i="98"/>
  <c r="CH11" i="98"/>
  <c r="CG11" i="98"/>
  <c r="BZ11" i="98"/>
  <c r="BX11" i="98"/>
  <c r="BW11" i="98"/>
  <c r="BP11" i="98"/>
  <c r="BN11" i="98"/>
  <c r="BM11" i="98"/>
  <c r="BF11" i="98"/>
  <c r="BD11" i="98"/>
  <c r="BC11" i="98"/>
  <c r="AV11" i="98"/>
  <c r="AT11" i="98"/>
  <c r="AS11" i="98"/>
  <c r="AL11" i="98"/>
  <c r="AJ11" i="98"/>
  <c r="AI11" i="98"/>
  <c r="AB11" i="98"/>
  <c r="Z11" i="98"/>
  <c r="Y11" i="98"/>
  <c r="R11" i="98"/>
  <c r="P11" i="98"/>
  <c r="O11" i="98"/>
  <c r="H11" i="98"/>
  <c r="C11" i="98"/>
  <c r="B11" i="98"/>
  <c r="DB10" i="98"/>
  <c r="DA10" i="98"/>
  <c r="CT10" i="98"/>
  <c r="CR10" i="98"/>
  <c r="CQ10" i="98"/>
  <c r="CJ10" i="98"/>
  <c r="CH10" i="98"/>
  <c r="CG10" i="98"/>
  <c r="BZ10" i="98"/>
  <c r="BX10" i="98"/>
  <c r="BW10" i="98"/>
  <c r="BP10" i="98"/>
  <c r="BN10" i="98"/>
  <c r="BM10" i="98"/>
  <c r="BF10" i="98"/>
  <c r="BD10" i="98"/>
  <c r="BC10" i="98"/>
  <c r="AV10" i="98"/>
  <c r="AT10" i="98"/>
  <c r="AS10" i="98"/>
  <c r="AL10" i="98"/>
  <c r="AJ10" i="98"/>
  <c r="AI10" i="98"/>
  <c r="AB10" i="98"/>
  <c r="Z10" i="98"/>
  <c r="Y10" i="98"/>
  <c r="R10" i="98"/>
  <c r="P10" i="98"/>
  <c r="O10" i="98"/>
  <c r="H10" i="98"/>
  <c r="C10" i="98"/>
  <c r="B10" i="98"/>
  <c r="DB9" i="98"/>
  <c r="DA9" i="98"/>
  <c r="CT9" i="98"/>
  <c r="CR9" i="98"/>
  <c r="CQ9" i="98"/>
  <c r="CJ9" i="98"/>
  <c r="CH9" i="98"/>
  <c r="CG9" i="98"/>
  <c r="BZ9" i="98"/>
  <c r="BX9" i="98"/>
  <c r="BW9" i="98"/>
  <c r="BP9" i="98"/>
  <c r="BN9" i="98"/>
  <c r="BM9" i="98"/>
  <c r="BF9" i="98"/>
  <c r="BD9" i="98"/>
  <c r="BC9" i="98"/>
  <c r="AV9" i="98"/>
  <c r="AT9" i="98"/>
  <c r="AS9" i="98"/>
  <c r="AL9" i="98"/>
  <c r="AJ9" i="98"/>
  <c r="AI9" i="98"/>
  <c r="AB9" i="98"/>
  <c r="Z9" i="98"/>
  <c r="Y9" i="98"/>
  <c r="R9" i="98"/>
  <c r="P9" i="98"/>
  <c r="O9" i="98"/>
  <c r="H9" i="98"/>
  <c r="C9" i="98"/>
  <c r="B9" i="98"/>
  <c r="DB8" i="98"/>
  <c r="DA8" i="98"/>
  <c r="CT8" i="98"/>
  <c r="CR8" i="98"/>
  <c r="CQ8" i="98"/>
  <c r="CJ8" i="98"/>
  <c r="CH8" i="98"/>
  <c r="CG8" i="98"/>
  <c r="BZ8" i="98"/>
  <c r="BX8" i="98"/>
  <c r="BW8" i="98"/>
  <c r="BP8" i="98"/>
  <c r="BN8" i="98"/>
  <c r="BM8" i="98"/>
  <c r="BF8" i="98"/>
  <c r="BD8" i="98"/>
  <c r="BC8" i="98"/>
  <c r="AV8" i="98"/>
  <c r="AT8" i="98"/>
  <c r="AS8" i="98"/>
  <c r="AL8" i="98"/>
  <c r="AJ8" i="98"/>
  <c r="AI8" i="98"/>
  <c r="AB8" i="98"/>
  <c r="Z8" i="98"/>
  <c r="Y8" i="98"/>
  <c r="R8" i="98"/>
  <c r="P8" i="98"/>
  <c r="O8" i="98"/>
  <c r="H8" i="98"/>
  <c r="C8" i="98"/>
  <c r="B8" i="98"/>
  <c r="DB7" i="98"/>
  <c r="DA7" i="98"/>
  <c r="CT7" i="98"/>
  <c r="CR7" i="98"/>
  <c r="CQ7" i="98"/>
  <c r="CJ7" i="98"/>
  <c r="CH7" i="98"/>
  <c r="CG7" i="98"/>
  <c r="BZ7" i="98"/>
  <c r="BX7" i="98"/>
  <c r="BW7" i="98"/>
  <c r="BP7" i="98"/>
  <c r="BN7" i="98"/>
  <c r="BM7" i="98"/>
  <c r="BF7" i="98"/>
  <c r="BD7" i="98"/>
  <c r="BC7" i="98"/>
  <c r="AV7" i="98"/>
  <c r="AT7" i="98"/>
  <c r="AS7" i="98"/>
  <c r="AL7" i="98"/>
  <c r="AJ7" i="98"/>
  <c r="AI7" i="98"/>
  <c r="AB7" i="98"/>
  <c r="Z7" i="98"/>
  <c r="Y7" i="98"/>
  <c r="R7" i="98"/>
  <c r="P7" i="98"/>
  <c r="O7" i="98"/>
  <c r="H7" i="98"/>
  <c r="C7" i="98"/>
  <c r="B7" i="98"/>
  <c r="DB6" i="98"/>
  <c r="DA6" i="98"/>
  <c r="CT6" i="98"/>
  <c r="CR6" i="98"/>
  <c r="CQ6" i="98"/>
  <c r="CJ6" i="98"/>
  <c r="CH6" i="98"/>
  <c r="CG6" i="98"/>
  <c r="BZ6" i="98"/>
  <c r="BX6" i="98"/>
  <c r="BW6" i="98"/>
  <c r="BP6" i="98"/>
  <c r="BN6" i="98"/>
  <c r="BM6" i="98"/>
  <c r="BF6" i="98"/>
  <c r="BD6" i="98"/>
  <c r="BC6" i="98"/>
  <c r="AV6" i="98"/>
  <c r="AT6" i="98"/>
  <c r="AS6" i="98"/>
  <c r="AL6" i="98"/>
  <c r="AJ6" i="98"/>
  <c r="AI6" i="98"/>
  <c r="AB6" i="98"/>
  <c r="Z6" i="98"/>
  <c r="Y6" i="98"/>
  <c r="R6" i="98"/>
  <c r="P6" i="98"/>
  <c r="O6" i="98"/>
  <c r="H6" i="98"/>
  <c r="C6" i="98"/>
  <c r="B6" i="98"/>
  <c r="DB5" i="98"/>
  <c r="DA5" i="98"/>
  <c r="CT5" i="98"/>
  <c r="CR5" i="98"/>
  <c r="CQ5" i="98"/>
  <c r="CJ5" i="98"/>
  <c r="CH5" i="98"/>
  <c r="CG5" i="98"/>
  <c r="BZ5" i="98"/>
  <c r="BX5" i="98"/>
  <c r="BW5" i="98"/>
  <c r="BP5" i="98"/>
  <c r="BN5" i="98"/>
  <c r="BM5" i="98"/>
  <c r="BF5" i="98"/>
  <c r="BD5" i="98"/>
  <c r="BC5" i="98"/>
  <c r="AV5" i="98"/>
  <c r="AT5" i="98"/>
  <c r="AS5" i="98"/>
  <c r="AL5" i="98"/>
  <c r="AJ5" i="98"/>
  <c r="AI5" i="98"/>
  <c r="AB5" i="98"/>
  <c r="Z5" i="98"/>
  <c r="Y5" i="98"/>
  <c r="R5" i="98"/>
  <c r="P5" i="98"/>
  <c r="O5" i="98"/>
  <c r="H5" i="98"/>
  <c r="C5" i="98"/>
  <c r="B5" i="98"/>
  <c r="B2" i="98"/>
  <c r="DB28" i="97"/>
  <c r="DA28" i="97"/>
  <c r="CT28" i="97"/>
  <c r="CR28" i="97"/>
  <c r="CQ28" i="97"/>
  <c r="CJ28" i="97"/>
  <c r="CH28" i="97"/>
  <c r="CG28" i="97"/>
  <c r="BZ28" i="97"/>
  <c r="BX28" i="97"/>
  <c r="BW28" i="97"/>
  <c r="BP28" i="97"/>
  <c r="BN28" i="97"/>
  <c r="BM28" i="97"/>
  <c r="BF28" i="97"/>
  <c r="BD28" i="97"/>
  <c r="BC28" i="97"/>
  <c r="AV28" i="97"/>
  <c r="AT28" i="97"/>
  <c r="AS28" i="97"/>
  <c r="AL28" i="97"/>
  <c r="AJ28" i="97"/>
  <c r="AI28" i="97"/>
  <c r="AB28" i="97"/>
  <c r="Z28" i="97"/>
  <c r="Y28" i="97"/>
  <c r="R28" i="97"/>
  <c r="P28" i="97"/>
  <c r="O28" i="97"/>
  <c r="H28" i="97"/>
  <c r="C28" i="97"/>
  <c r="DB27" i="97"/>
  <c r="DA27" i="97"/>
  <c r="CT27" i="97"/>
  <c r="CR27" i="97"/>
  <c r="CQ27" i="97"/>
  <c r="CJ27" i="97"/>
  <c r="CH27" i="97"/>
  <c r="CG27" i="97"/>
  <c r="BZ27" i="97"/>
  <c r="BX27" i="97"/>
  <c r="BW27" i="97"/>
  <c r="BP27" i="97"/>
  <c r="BN27" i="97"/>
  <c r="BM27" i="97"/>
  <c r="BF27" i="97"/>
  <c r="BD27" i="97"/>
  <c r="BC27" i="97"/>
  <c r="AV27" i="97"/>
  <c r="AT27" i="97"/>
  <c r="AS27" i="97"/>
  <c r="AL27" i="97"/>
  <c r="AJ27" i="97"/>
  <c r="AI27" i="97"/>
  <c r="AB27" i="97"/>
  <c r="Z27" i="97"/>
  <c r="Y27" i="97"/>
  <c r="R27" i="97"/>
  <c r="P27" i="97"/>
  <c r="O27" i="97"/>
  <c r="H27" i="97"/>
  <c r="C27" i="97"/>
  <c r="DB26" i="97"/>
  <c r="DA26" i="97"/>
  <c r="CT26" i="97"/>
  <c r="CR26" i="97"/>
  <c r="CQ26" i="97"/>
  <c r="CJ26" i="97"/>
  <c r="CH26" i="97"/>
  <c r="CG26" i="97"/>
  <c r="BZ26" i="97"/>
  <c r="BX26" i="97"/>
  <c r="BW26" i="97"/>
  <c r="BP26" i="97"/>
  <c r="BN26" i="97"/>
  <c r="BM26" i="97"/>
  <c r="BF26" i="97"/>
  <c r="BD26" i="97"/>
  <c r="BC26" i="97"/>
  <c r="AV26" i="97"/>
  <c r="AT26" i="97"/>
  <c r="AS26" i="97"/>
  <c r="AL26" i="97"/>
  <c r="AJ26" i="97"/>
  <c r="AI26" i="97"/>
  <c r="AB26" i="97"/>
  <c r="Z26" i="97"/>
  <c r="Y26" i="97"/>
  <c r="R26" i="97"/>
  <c r="P26" i="97"/>
  <c r="O26" i="97"/>
  <c r="H26" i="97"/>
  <c r="C26" i="97"/>
  <c r="DB25" i="97"/>
  <c r="DA25" i="97"/>
  <c r="CT25" i="97"/>
  <c r="CR25" i="97"/>
  <c r="CQ25" i="97"/>
  <c r="CJ25" i="97"/>
  <c r="CH25" i="97"/>
  <c r="CG25" i="97"/>
  <c r="BZ25" i="97"/>
  <c r="BX25" i="97"/>
  <c r="BW25" i="97"/>
  <c r="BP25" i="97"/>
  <c r="BN25" i="97"/>
  <c r="BM25" i="97"/>
  <c r="BF25" i="97"/>
  <c r="BD25" i="97"/>
  <c r="BC25" i="97"/>
  <c r="AV25" i="97"/>
  <c r="AT25" i="97"/>
  <c r="AS25" i="97"/>
  <c r="AL25" i="97"/>
  <c r="AJ25" i="97"/>
  <c r="AI25" i="97"/>
  <c r="AB25" i="97"/>
  <c r="Z25" i="97"/>
  <c r="Y25" i="97"/>
  <c r="R25" i="97"/>
  <c r="P25" i="97"/>
  <c r="O25" i="97"/>
  <c r="H25" i="97"/>
  <c r="C25" i="97"/>
  <c r="DB24" i="97"/>
  <c r="DA24" i="97"/>
  <c r="CT24" i="97"/>
  <c r="CR24" i="97"/>
  <c r="CQ24" i="97"/>
  <c r="CJ24" i="97"/>
  <c r="CH24" i="97"/>
  <c r="CG24" i="97"/>
  <c r="BZ24" i="97"/>
  <c r="BX24" i="97"/>
  <c r="BW24" i="97"/>
  <c r="BP24" i="97"/>
  <c r="BN24" i="97"/>
  <c r="BM24" i="97"/>
  <c r="BF24" i="97"/>
  <c r="BD24" i="97"/>
  <c r="BC24" i="97"/>
  <c r="AV24" i="97"/>
  <c r="AT24" i="97"/>
  <c r="AS24" i="97"/>
  <c r="AL24" i="97"/>
  <c r="AJ24" i="97"/>
  <c r="AI24" i="97"/>
  <c r="AB24" i="97"/>
  <c r="Z24" i="97"/>
  <c r="Y24" i="97"/>
  <c r="R24" i="97"/>
  <c r="P24" i="97"/>
  <c r="O24" i="97"/>
  <c r="H24" i="97"/>
  <c r="C24" i="97"/>
  <c r="DB23" i="97"/>
  <c r="DA23" i="97"/>
  <c r="CT23" i="97"/>
  <c r="CR23" i="97"/>
  <c r="CQ23" i="97"/>
  <c r="CJ23" i="97"/>
  <c r="CH23" i="97"/>
  <c r="CG23" i="97"/>
  <c r="BZ23" i="97"/>
  <c r="BX23" i="97"/>
  <c r="BW23" i="97"/>
  <c r="BP23" i="97"/>
  <c r="BN23" i="97"/>
  <c r="BM23" i="97"/>
  <c r="BF23" i="97"/>
  <c r="BD23" i="97"/>
  <c r="BC23" i="97"/>
  <c r="AV23" i="97"/>
  <c r="AT23" i="97"/>
  <c r="AS23" i="97"/>
  <c r="AL23" i="97"/>
  <c r="AJ23" i="97"/>
  <c r="AI23" i="97"/>
  <c r="AB23" i="97"/>
  <c r="Z23" i="97"/>
  <c r="Y23" i="97"/>
  <c r="R23" i="97"/>
  <c r="P23" i="97"/>
  <c r="O23" i="97"/>
  <c r="H23" i="97"/>
  <c r="C23" i="97"/>
  <c r="DB22" i="97"/>
  <c r="DA22" i="97"/>
  <c r="CT22" i="97"/>
  <c r="CR22" i="97"/>
  <c r="CQ22" i="97"/>
  <c r="CJ22" i="97"/>
  <c r="CH22" i="97"/>
  <c r="CG22" i="97"/>
  <c r="BZ22" i="97"/>
  <c r="BX22" i="97"/>
  <c r="BW22" i="97"/>
  <c r="BP22" i="97"/>
  <c r="BN22" i="97"/>
  <c r="BM22" i="97"/>
  <c r="BF22" i="97"/>
  <c r="BD22" i="97"/>
  <c r="BC22" i="97"/>
  <c r="AV22" i="97"/>
  <c r="AT22" i="97"/>
  <c r="AS22" i="97"/>
  <c r="AL22" i="97"/>
  <c r="AJ22" i="97"/>
  <c r="AI22" i="97"/>
  <c r="AB22" i="97"/>
  <c r="Z22" i="97"/>
  <c r="Y22" i="97"/>
  <c r="R22" i="97"/>
  <c r="P22" i="97"/>
  <c r="O22" i="97"/>
  <c r="H22" i="97"/>
  <c r="C22" i="97"/>
  <c r="DB21" i="97"/>
  <c r="DA21" i="97"/>
  <c r="CT21" i="97"/>
  <c r="CR21" i="97"/>
  <c r="CQ21" i="97"/>
  <c r="CJ21" i="97"/>
  <c r="CH21" i="97"/>
  <c r="CG21" i="97"/>
  <c r="BZ21" i="97"/>
  <c r="BX21" i="97"/>
  <c r="BW21" i="97"/>
  <c r="BP21" i="97"/>
  <c r="BN21" i="97"/>
  <c r="BM21" i="97"/>
  <c r="BF21" i="97"/>
  <c r="BD21" i="97"/>
  <c r="BC21" i="97"/>
  <c r="AV21" i="97"/>
  <c r="AT21" i="97"/>
  <c r="AS21" i="97"/>
  <c r="AL21" i="97"/>
  <c r="AJ21" i="97"/>
  <c r="AI21" i="97"/>
  <c r="AB21" i="97"/>
  <c r="Z21" i="97"/>
  <c r="Y21" i="97"/>
  <c r="R21" i="97"/>
  <c r="P21" i="97"/>
  <c r="O21" i="97"/>
  <c r="H21" i="97"/>
  <c r="C21" i="97"/>
  <c r="DB20" i="97"/>
  <c r="DA20" i="97"/>
  <c r="CT20" i="97"/>
  <c r="CR20" i="97"/>
  <c r="CQ20" i="97"/>
  <c r="CJ20" i="97"/>
  <c r="CH20" i="97"/>
  <c r="CG20" i="97"/>
  <c r="BZ20" i="97"/>
  <c r="BX20" i="97"/>
  <c r="BW20" i="97"/>
  <c r="BP20" i="97"/>
  <c r="BN20" i="97"/>
  <c r="BM20" i="97"/>
  <c r="BF20" i="97"/>
  <c r="BD20" i="97"/>
  <c r="BC20" i="97"/>
  <c r="AV20" i="97"/>
  <c r="AT20" i="97"/>
  <c r="AS20" i="97"/>
  <c r="AL20" i="97"/>
  <c r="AJ20" i="97"/>
  <c r="AI20" i="97"/>
  <c r="AB20" i="97"/>
  <c r="Z20" i="97"/>
  <c r="Y20" i="97"/>
  <c r="R20" i="97"/>
  <c r="P20" i="97"/>
  <c r="O20" i="97"/>
  <c r="H20" i="97"/>
  <c r="C20" i="97"/>
  <c r="DB19" i="97"/>
  <c r="DA19" i="97"/>
  <c r="CT19" i="97"/>
  <c r="CR19" i="97"/>
  <c r="CQ19" i="97"/>
  <c r="CJ19" i="97"/>
  <c r="CH19" i="97"/>
  <c r="CG19" i="97"/>
  <c r="BZ19" i="97"/>
  <c r="BX19" i="97"/>
  <c r="BW19" i="97"/>
  <c r="BP19" i="97"/>
  <c r="BN19" i="97"/>
  <c r="BM19" i="97"/>
  <c r="BF19" i="97"/>
  <c r="BD19" i="97"/>
  <c r="BC19" i="97"/>
  <c r="AV19" i="97"/>
  <c r="AT19" i="97"/>
  <c r="AS19" i="97"/>
  <c r="AL19" i="97"/>
  <c r="AJ19" i="97"/>
  <c r="AI19" i="97"/>
  <c r="AB19" i="97"/>
  <c r="Z19" i="97"/>
  <c r="Y19" i="97"/>
  <c r="R19" i="97"/>
  <c r="P19" i="97"/>
  <c r="O19" i="97"/>
  <c r="H19" i="97"/>
  <c r="C19" i="97"/>
  <c r="B16" i="97"/>
  <c r="DB14" i="97"/>
  <c r="DA14" i="97"/>
  <c r="CT14" i="97"/>
  <c r="CR14" i="97"/>
  <c r="CQ14" i="97"/>
  <c r="CJ14" i="97"/>
  <c r="CH14" i="97"/>
  <c r="CG14" i="97"/>
  <c r="BZ14" i="97"/>
  <c r="BX14" i="97"/>
  <c r="BW14" i="97"/>
  <c r="BP14" i="97"/>
  <c r="BN14" i="97"/>
  <c r="BM14" i="97"/>
  <c r="BF14" i="97"/>
  <c r="BD14" i="97"/>
  <c r="BC14" i="97"/>
  <c r="AV14" i="97"/>
  <c r="AT14" i="97"/>
  <c r="AS14" i="97"/>
  <c r="AL14" i="97"/>
  <c r="AJ14" i="97"/>
  <c r="AI14" i="97"/>
  <c r="AB14" i="97"/>
  <c r="Z14" i="97"/>
  <c r="Y14" i="97"/>
  <c r="R14" i="97"/>
  <c r="P14" i="97"/>
  <c r="O14" i="97"/>
  <c r="H14" i="97"/>
  <c r="C14" i="97"/>
  <c r="DB13" i="97"/>
  <c r="DA13" i="97"/>
  <c r="CT13" i="97"/>
  <c r="CR13" i="97"/>
  <c r="CQ13" i="97"/>
  <c r="CJ13" i="97"/>
  <c r="CH13" i="97"/>
  <c r="CG13" i="97"/>
  <c r="BZ13" i="97"/>
  <c r="BX13" i="97"/>
  <c r="BW13" i="97"/>
  <c r="BP13" i="97"/>
  <c r="BN13" i="97"/>
  <c r="BM13" i="97"/>
  <c r="BF13" i="97"/>
  <c r="BD13" i="97"/>
  <c r="BC13" i="97"/>
  <c r="AV13" i="97"/>
  <c r="AT13" i="97"/>
  <c r="AS13" i="97"/>
  <c r="AL13" i="97"/>
  <c r="AJ13" i="97"/>
  <c r="AI13" i="97"/>
  <c r="AB13" i="97"/>
  <c r="Z13" i="97"/>
  <c r="Y13" i="97"/>
  <c r="R13" i="97"/>
  <c r="P13" i="97"/>
  <c r="O13" i="97"/>
  <c r="H13" i="97"/>
  <c r="C13" i="97"/>
  <c r="DB12" i="97"/>
  <c r="DA12" i="97"/>
  <c r="CT12" i="97"/>
  <c r="CR12" i="97"/>
  <c r="CQ12" i="97"/>
  <c r="CJ12" i="97"/>
  <c r="CH12" i="97"/>
  <c r="CG12" i="97"/>
  <c r="BZ12" i="97"/>
  <c r="BX12" i="97"/>
  <c r="BW12" i="97"/>
  <c r="BP12" i="97"/>
  <c r="BN12" i="97"/>
  <c r="BM12" i="97"/>
  <c r="BF12" i="97"/>
  <c r="BD12" i="97"/>
  <c r="BC12" i="97"/>
  <c r="AV12" i="97"/>
  <c r="AT12" i="97"/>
  <c r="AS12" i="97"/>
  <c r="AL12" i="97"/>
  <c r="AJ12" i="97"/>
  <c r="AI12" i="97"/>
  <c r="AB12" i="97"/>
  <c r="Z12" i="97"/>
  <c r="Y12" i="97"/>
  <c r="R12" i="97"/>
  <c r="P12" i="97"/>
  <c r="O12" i="97"/>
  <c r="H12" i="97"/>
  <c r="C12" i="97"/>
  <c r="DB11" i="97"/>
  <c r="DA11" i="97"/>
  <c r="CT11" i="97"/>
  <c r="CR11" i="97"/>
  <c r="CQ11" i="97"/>
  <c r="CJ11" i="97"/>
  <c r="CH11" i="97"/>
  <c r="CG11" i="97"/>
  <c r="BZ11" i="97"/>
  <c r="BX11" i="97"/>
  <c r="BW11" i="97"/>
  <c r="BP11" i="97"/>
  <c r="BN11" i="97"/>
  <c r="BM11" i="97"/>
  <c r="BF11" i="97"/>
  <c r="BD11" i="97"/>
  <c r="BC11" i="97"/>
  <c r="AV11" i="97"/>
  <c r="AT11" i="97"/>
  <c r="AS11" i="97"/>
  <c r="AL11" i="97"/>
  <c r="AJ11" i="97"/>
  <c r="AI11" i="97"/>
  <c r="AB11" i="97"/>
  <c r="Z11" i="97"/>
  <c r="Y11" i="97"/>
  <c r="R11" i="97"/>
  <c r="P11" i="97"/>
  <c r="O11" i="97"/>
  <c r="H11" i="97"/>
  <c r="C11" i="97"/>
  <c r="DB10" i="97"/>
  <c r="DA10" i="97"/>
  <c r="CT10" i="97"/>
  <c r="CR10" i="97"/>
  <c r="CQ10" i="97"/>
  <c r="CJ10" i="97"/>
  <c r="CH10" i="97"/>
  <c r="CG10" i="97"/>
  <c r="BZ10" i="97"/>
  <c r="BX10" i="97"/>
  <c r="BW10" i="97"/>
  <c r="BP10" i="97"/>
  <c r="BN10" i="97"/>
  <c r="BM10" i="97"/>
  <c r="BF10" i="97"/>
  <c r="BD10" i="97"/>
  <c r="BC10" i="97"/>
  <c r="AV10" i="97"/>
  <c r="AT10" i="97"/>
  <c r="AS10" i="97"/>
  <c r="AL10" i="97"/>
  <c r="AJ10" i="97"/>
  <c r="AI10" i="97"/>
  <c r="AB10" i="97"/>
  <c r="Z10" i="97"/>
  <c r="Y10" i="97"/>
  <c r="R10" i="97"/>
  <c r="P10" i="97"/>
  <c r="O10" i="97"/>
  <c r="H10" i="97"/>
  <c r="C10" i="97"/>
  <c r="DB9" i="97"/>
  <c r="DA9" i="97"/>
  <c r="CT9" i="97"/>
  <c r="CR9" i="97"/>
  <c r="CQ9" i="97"/>
  <c r="CJ9" i="97"/>
  <c r="CH9" i="97"/>
  <c r="CG9" i="97"/>
  <c r="BZ9" i="97"/>
  <c r="BX9" i="97"/>
  <c r="BW9" i="97"/>
  <c r="BP9" i="97"/>
  <c r="BN9" i="97"/>
  <c r="BM9" i="97"/>
  <c r="BF9" i="97"/>
  <c r="BD9" i="97"/>
  <c r="BC9" i="97"/>
  <c r="AV9" i="97"/>
  <c r="AT9" i="97"/>
  <c r="AS9" i="97"/>
  <c r="AL9" i="97"/>
  <c r="AJ9" i="97"/>
  <c r="AI9" i="97"/>
  <c r="AB9" i="97"/>
  <c r="Z9" i="97"/>
  <c r="Y9" i="97"/>
  <c r="R9" i="97"/>
  <c r="P9" i="97"/>
  <c r="O9" i="97"/>
  <c r="H9" i="97"/>
  <c r="C9" i="97"/>
  <c r="DB8" i="97"/>
  <c r="DA8" i="97"/>
  <c r="CT8" i="97"/>
  <c r="CR8" i="97"/>
  <c r="CQ8" i="97"/>
  <c r="CJ8" i="97"/>
  <c r="CH8" i="97"/>
  <c r="CG8" i="97"/>
  <c r="BZ8" i="97"/>
  <c r="BX8" i="97"/>
  <c r="BW8" i="97"/>
  <c r="BP8" i="97"/>
  <c r="BN8" i="97"/>
  <c r="BM8" i="97"/>
  <c r="BF8" i="97"/>
  <c r="BD8" i="97"/>
  <c r="BC8" i="97"/>
  <c r="AV8" i="97"/>
  <c r="AT8" i="97"/>
  <c r="AS8" i="97"/>
  <c r="AL8" i="97"/>
  <c r="AJ8" i="97"/>
  <c r="AI8" i="97"/>
  <c r="AB8" i="97"/>
  <c r="Z8" i="97"/>
  <c r="Y8" i="97"/>
  <c r="R8" i="97"/>
  <c r="P8" i="97"/>
  <c r="O8" i="97"/>
  <c r="H8" i="97"/>
  <c r="C8" i="97"/>
  <c r="DB7" i="97"/>
  <c r="DA7" i="97"/>
  <c r="CT7" i="97"/>
  <c r="CR7" i="97"/>
  <c r="CQ7" i="97"/>
  <c r="CJ7" i="97"/>
  <c r="CH7" i="97"/>
  <c r="CG7" i="97"/>
  <c r="BZ7" i="97"/>
  <c r="BX7" i="97"/>
  <c r="BW7" i="97"/>
  <c r="BP7" i="97"/>
  <c r="BN7" i="97"/>
  <c r="BM7" i="97"/>
  <c r="BF7" i="97"/>
  <c r="BD7" i="97"/>
  <c r="BC7" i="97"/>
  <c r="AV7" i="97"/>
  <c r="AT7" i="97"/>
  <c r="AS7" i="97"/>
  <c r="AL7" i="97"/>
  <c r="AJ7" i="97"/>
  <c r="AI7" i="97"/>
  <c r="AB7" i="97"/>
  <c r="Z7" i="97"/>
  <c r="Y7" i="97"/>
  <c r="R7" i="97"/>
  <c r="P7" i="97"/>
  <c r="O7" i="97"/>
  <c r="H7" i="97"/>
  <c r="C7" i="97"/>
  <c r="DB6" i="97"/>
  <c r="DA6" i="97"/>
  <c r="CT6" i="97"/>
  <c r="CR6" i="97"/>
  <c r="CQ6" i="97"/>
  <c r="CJ6" i="97"/>
  <c r="CH6" i="97"/>
  <c r="CG6" i="97"/>
  <c r="BZ6" i="97"/>
  <c r="BX6" i="97"/>
  <c r="BW6" i="97"/>
  <c r="BP6" i="97"/>
  <c r="BN6" i="97"/>
  <c r="BM6" i="97"/>
  <c r="BF6" i="97"/>
  <c r="BD6" i="97"/>
  <c r="BC6" i="97"/>
  <c r="AV6" i="97"/>
  <c r="AT6" i="97"/>
  <c r="AS6" i="97"/>
  <c r="AL6" i="97"/>
  <c r="AJ6" i="97"/>
  <c r="AI6" i="97"/>
  <c r="AB6" i="97"/>
  <c r="Z6" i="97"/>
  <c r="Y6" i="97"/>
  <c r="R6" i="97"/>
  <c r="P6" i="97"/>
  <c r="O6" i="97"/>
  <c r="H6" i="97"/>
  <c r="C6" i="97"/>
  <c r="DB5" i="97"/>
  <c r="DA5" i="97"/>
  <c r="CT5" i="97"/>
  <c r="CR5" i="97"/>
  <c r="CQ5" i="97"/>
  <c r="CJ5" i="97"/>
  <c r="CH5" i="97"/>
  <c r="CG5" i="97"/>
  <c r="BZ5" i="97"/>
  <c r="BX5" i="97"/>
  <c r="BW5" i="97"/>
  <c r="BP5" i="97"/>
  <c r="BN5" i="97"/>
  <c r="BM5" i="97"/>
  <c r="BF5" i="97"/>
  <c r="BD5" i="97"/>
  <c r="BC5" i="97"/>
  <c r="AV5" i="97"/>
  <c r="AT5" i="97"/>
  <c r="AS5" i="97"/>
  <c r="AL5" i="97"/>
  <c r="AJ5" i="97"/>
  <c r="AI5" i="97"/>
  <c r="AB5" i="97"/>
  <c r="Z5" i="97"/>
  <c r="Y5" i="97"/>
  <c r="R5" i="97"/>
  <c r="P5" i="97"/>
  <c r="O5" i="97"/>
  <c r="H5" i="97"/>
  <c r="C5" i="97"/>
  <c r="B2" i="97"/>
  <c r="DB28" i="96"/>
  <c r="DA28" i="96"/>
  <c r="CT28" i="96"/>
  <c r="CR28" i="96"/>
  <c r="CQ28" i="96"/>
  <c r="CJ28" i="96"/>
  <c r="CH28" i="96"/>
  <c r="CG28" i="96"/>
  <c r="BZ28" i="96"/>
  <c r="BX28" i="96"/>
  <c r="BW28" i="96"/>
  <c r="BP28" i="96"/>
  <c r="BN28" i="96"/>
  <c r="BM28" i="96"/>
  <c r="BF28" i="96"/>
  <c r="BD28" i="96"/>
  <c r="BC28" i="96"/>
  <c r="AV28" i="96"/>
  <c r="AT28" i="96"/>
  <c r="AS28" i="96"/>
  <c r="AL28" i="96"/>
  <c r="AJ28" i="96"/>
  <c r="AI28" i="96"/>
  <c r="AB28" i="96"/>
  <c r="Z28" i="96"/>
  <c r="Y28" i="96"/>
  <c r="R28" i="96"/>
  <c r="P28" i="96"/>
  <c r="O28" i="96"/>
  <c r="H28" i="96"/>
  <c r="C28" i="96"/>
  <c r="DB27" i="96"/>
  <c r="DA27" i="96"/>
  <c r="CT27" i="96"/>
  <c r="CR27" i="96"/>
  <c r="CQ27" i="96"/>
  <c r="CJ27" i="96"/>
  <c r="CH27" i="96"/>
  <c r="CG27" i="96"/>
  <c r="BZ27" i="96"/>
  <c r="BX27" i="96"/>
  <c r="BW27" i="96"/>
  <c r="BP27" i="96"/>
  <c r="BN27" i="96"/>
  <c r="BM27" i="96"/>
  <c r="BF27" i="96"/>
  <c r="BD27" i="96"/>
  <c r="BC27" i="96"/>
  <c r="AV27" i="96"/>
  <c r="AT27" i="96"/>
  <c r="AS27" i="96"/>
  <c r="AL27" i="96"/>
  <c r="AJ27" i="96"/>
  <c r="AI27" i="96"/>
  <c r="AB27" i="96"/>
  <c r="Z27" i="96"/>
  <c r="Y27" i="96"/>
  <c r="R27" i="96"/>
  <c r="P27" i="96"/>
  <c r="O27" i="96"/>
  <c r="H27" i="96"/>
  <c r="C27" i="96"/>
  <c r="DB26" i="96"/>
  <c r="DA26" i="96"/>
  <c r="CT26" i="96"/>
  <c r="CR26" i="96"/>
  <c r="CQ26" i="96"/>
  <c r="CJ26" i="96"/>
  <c r="CH26" i="96"/>
  <c r="CG26" i="96"/>
  <c r="BZ26" i="96"/>
  <c r="BX26" i="96"/>
  <c r="BW26" i="96"/>
  <c r="BP26" i="96"/>
  <c r="BN26" i="96"/>
  <c r="BM26" i="96"/>
  <c r="BF26" i="96"/>
  <c r="BD26" i="96"/>
  <c r="BC26" i="96"/>
  <c r="AV26" i="96"/>
  <c r="AT26" i="96"/>
  <c r="AS26" i="96"/>
  <c r="AL26" i="96"/>
  <c r="AJ26" i="96"/>
  <c r="AI26" i="96"/>
  <c r="AB26" i="96"/>
  <c r="Z26" i="96"/>
  <c r="Y26" i="96"/>
  <c r="R26" i="96"/>
  <c r="P26" i="96"/>
  <c r="O26" i="96"/>
  <c r="H26" i="96"/>
  <c r="C26" i="96"/>
  <c r="DB25" i="96"/>
  <c r="DA25" i="96"/>
  <c r="CT25" i="96"/>
  <c r="CR25" i="96"/>
  <c r="CQ25" i="96"/>
  <c r="CJ25" i="96"/>
  <c r="CH25" i="96"/>
  <c r="CG25" i="96"/>
  <c r="BZ25" i="96"/>
  <c r="BX25" i="96"/>
  <c r="BW25" i="96"/>
  <c r="BP25" i="96"/>
  <c r="BN25" i="96"/>
  <c r="BM25" i="96"/>
  <c r="BF25" i="96"/>
  <c r="BD25" i="96"/>
  <c r="BC25" i="96"/>
  <c r="AV25" i="96"/>
  <c r="AT25" i="96"/>
  <c r="AS25" i="96"/>
  <c r="AL25" i="96"/>
  <c r="AJ25" i="96"/>
  <c r="AI25" i="96"/>
  <c r="AB25" i="96"/>
  <c r="Z25" i="96"/>
  <c r="Y25" i="96"/>
  <c r="R25" i="96"/>
  <c r="P25" i="96"/>
  <c r="O25" i="96"/>
  <c r="H25" i="96"/>
  <c r="C25" i="96"/>
  <c r="DB24" i="96"/>
  <c r="DA24" i="96"/>
  <c r="CT24" i="96"/>
  <c r="CR24" i="96"/>
  <c r="CQ24" i="96"/>
  <c r="CJ24" i="96"/>
  <c r="CH24" i="96"/>
  <c r="CG24" i="96"/>
  <c r="BZ24" i="96"/>
  <c r="BX24" i="96"/>
  <c r="BW24" i="96"/>
  <c r="BP24" i="96"/>
  <c r="BN24" i="96"/>
  <c r="BM24" i="96"/>
  <c r="BF24" i="96"/>
  <c r="BD24" i="96"/>
  <c r="BC24" i="96"/>
  <c r="AV24" i="96"/>
  <c r="AT24" i="96"/>
  <c r="AS24" i="96"/>
  <c r="AL24" i="96"/>
  <c r="AJ24" i="96"/>
  <c r="AI24" i="96"/>
  <c r="AB24" i="96"/>
  <c r="Z24" i="96"/>
  <c r="Y24" i="96"/>
  <c r="R24" i="96"/>
  <c r="P24" i="96"/>
  <c r="O24" i="96"/>
  <c r="H24" i="96"/>
  <c r="C24" i="96"/>
  <c r="DB23" i="96"/>
  <c r="DA23" i="96"/>
  <c r="CT23" i="96"/>
  <c r="CR23" i="96"/>
  <c r="CQ23" i="96"/>
  <c r="CJ23" i="96"/>
  <c r="CH23" i="96"/>
  <c r="CG23" i="96"/>
  <c r="BZ23" i="96"/>
  <c r="BX23" i="96"/>
  <c r="BW23" i="96"/>
  <c r="BP23" i="96"/>
  <c r="BN23" i="96"/>
  <c r="BM23" i="96"/>
  <c r="BF23" i="96"/>
  <c r="BD23" i="96"/>
  <c r="BC23" i="96"/>
  <c r="AV23" i="96"/>
  <c r="AT23" i="96"/>
  <c r="AS23" i="96"/>
  <c r="AL23" i="96"/>
  <c r="AJ23" i="96"/>
  <c r="AI23" i="96"/>
  <c r="AB23" i="96"/>
  <c r="Z23" i="96"/>
  <c r="Y23" i="96"/>
  <c r="R23" i="96"/>
  <c r="P23" i="96"/>
  <c r="O23" i="96"/>
  <c r="H23" i="96"/>
  <c r="C23" i="96"/>
  <c r="DB22" i="96"/>
  <c r="DA22" i="96"/>
  <c r="CT22" i="96"/>
  <c r="CR22" i="96"/>
  <c r="CQ22" i="96"/>
  <c r="CJ22" i="96"/>
  <c r="CH22" i="96"/>
  <c r="CG22" i="96"/>
  <c r="BZ22" i="96"/>
  <c r="BX22" i="96"/>
  <c r="BW22" i="96"/>
  <c r="BP22" i="96"/>
  <c r="BN22" i="96"/>
  <c r="BM22" i="96"/>
  <c r="BF22" i="96"/>
  <c r="BD22" i="96"/>
  <c r="BC22" i="96"/>
  <c r="AV22" i="96"/>
  <c r="AT22" i="96"/>
  <c r="AS22" i="96"/>
  <c r="AL22" i="96"/>
  <c r="AJ22" i="96"/>
  <c r="AI22" i="96"/>
  <c r="AB22" i="96"/>
  <c r="Z22" i="96"/>
  <c r="Y22" i="96"/>
  <c r="R22" i="96"/>
  <c r="P22" i="96"/>
  <c r="O22" i="96"/>
  <c r="H22" i="96"/>
  <c r="C22" i="96"/>
  <c r="DB21" i="96"/>
  <c r="DA21" i="96"/>
  <c r="CT21" i="96"/>
  <c r="CR21" i="96"/>
  <c r="CQ21" i="96"/>
  <c r="CJ21" i="96"/>
  <c r="CH21" i="96"/>
  <c r="CG21" i="96"/>
  <c r="BZ21" i="96"/>
  <c r="BX21" i="96"/>
  <c r="BW21" i="96"/>
  <c r="BP21" i="96"/>
  <c r="BN21" i="96"/>
  <c r="BM21" i="96"/>
  <c r="BF21" i="96"/>
  <c r="BD21" i="96"/>
  <c r="BC21" i="96"/>
  <c r="AV21" i="96"/>
  <c r="AT21" i="96"/>
  <c r="AS21" i="96"/>
  <c r="AL21" i="96"/>
  <c r="AJ21" i="96"/>
  <c r="AI21" i="96"/>
  <c r="AB21" i="96"/>
  <c r="Z21" i="96"/>
  <c r="Y21" i="96"/>
  <c r="R21" i="96"/>
  <c r="P21" i="96"/>
  <c r="O21" i="96"/>
  <c r="H21" i="96"/>
  <c r="C21" i="96"/>
  <c r="B21" i="96"/>
  <c r="DB20" i="96"/>
  <c r="DA20" i="96"/>
  <c r="CT20" i="96"/>
  <c r="CR20" i="96"/>
  <c r="CQ20" i="96"/>
  <c r="CJ20" i="96"/>
  <c r="CH20" i="96"/>
  <c r="CG20" i="96"/>
  <c r="BZ20" i="96"/>
  <c r="BX20" i="96"/>
  <c r="BW20" i="96"/>
  <c r="BP20" i="96"/>
  <c r="BN20" i="96"/>
  <c r="BM20" i="96"/>
  <c r="BF20" i="96"/>
  <c r="BD20" i="96"/>
  <c r="BC20" i="96"/>
  <c r="AV20" i="96"/>
  <c r="AT20" i="96"/>
  <c r="AS20" i="96"/>
  <c r="AL20" i="96"/>
  <c r="AJ20" i="96"/>
  <c r="AI20" i="96"/>
  <c r="AB20" i="96"/>
  <c r="Z20" i="96"/>
  <c r="Y20" i="96"/>
  <c r="R20" i="96"/>
  <c r="P20" i="96"/>
  <c r="O20" i="96"/>
  <c r="H20" i="96"/>
  <c r="C20" i="96"/>
  <c r="DB19" i="96"/>
  <c r="DA19" i="96"/>
  <c r="CT19" i="96"/>
  <c r="CR19" i="96"/>
  <c r="CQ19" i="96"/>
  <c r="CJ19" i="96"/>
  <c r="CH19" i="96"/>
  <c r="CG19" i="96"/>
  <c r="BZ19" i="96"/>
  <c r="BX19" i="96"/>
  <c r="BW19" i="96"/>
  <c r="BP19" i="96"/>
  <c r="BN19" i="96"/>
  <c r="BM19" i="96"/>
  <c r="BF19" i="96"/>
  <c r="BD19" i="96"/>
  <c r="BC19" i="96"/>
  <c r="AV19" i="96"/>
  <c r="AT19" i="96"/>
  <c r="AS19" i="96"/>
  <c r="AL19" i="96"/>
  <c r="AJ19" i="96"/>
  <c r="AI19" i="96"/>
  <c r="AB19" i="96"/>
  <c r="Z19" i="96"/>
  <c r="Y19" i="96"/>
  <c r="R19" i="96"/>
  <c r="P19" i="96"/>
  <c r="O19" i="96"/>
  <c r="H19" i="96"/>
  <c r="C19" i="96"/>
  <c r="B16" i="96"/>
  <c r="DB14" i="96"/>
  <c r="DA14" i="96"/>
  <c r="CT14" i="96"/>
  <c r="CR14" i="96"/>
  <c r="CQ14" i="96"/>
  <c r="CJ14" i="96"/>
  <c r="CH14" i="96"/>
  <c r="CG14" i="96"/>
  <c r="BZ14" i="96"/>
  <c r="BX14" i="96"/>
  <c r="BW14" i="96"/>
  <c r="BP14" i="96"/>
  <c r="BN14" i="96"/>
  <c r="BM14" i="96"/>
  <c r="BF14" i="96"/>
  <c r="BD14" i="96"/>
  <c r="BC14" i="96"/>
  <c r="AV14" i="96"/>
  <c r="AT14" i="96"/>
  <c r="AS14" i="96"/>
  <c r="AL14" i="96"/>
  <c r="AJ14" i="96"/>
  <c r="AI14" i="96"/>
  <c r="AB14" i="96"/>
  <c r="Z14" i="96"/>
  <c r="Y14" i="96"/>
  <c r="R14" i="96"/>
  <c r="P14" i="96"/>
  <c r="O14" i="96"/>
  <c r="H14" i="96"/>
  <c r="C14" i="96"/>
  <c r="DB13" i="96"/>
  <c r="DA13" i="96"/>
  <c r="CT13" i="96"/>
  <c r="CR13" i="96"/>
  <c r="CQ13" i="96"/>
  <c r="CJ13" i="96"/>
  <c r="CH13" i="96"/>
  <c r="CG13" i="96"/>
  <c r="BZ13" i="96"/>
  <c r="BX13" i="96"/>
  <c r="BW13" i="96"/>
  <c r="BP13" i="96"/>
  <c r="BN13" i="96"/>
  <c r="BM13" i="96"/>
  <c r="BF13" i="96"/>
  <c r="BD13" i="96"/>
  <c r="BC13" i="96"/>
  <c r="AV13" i="96"/>
  <c r="AT13" i="96"/>
  <c r="AS13" i="96"/>
  <c r="AL13" i="96"/>
  <c r="AJ13" i="96"/>
  <c r="AI13" i="96"/>
  <c r="AB13" i="96"/>
  <c r="Z13" i="96"/>
  <c r="Y13" i="96"/>
  <c r="R13" i="96"/>
  <c r="P13" i="96"/>
  <c r="O13" i="96"/>
  <c r="H13" i="96"/>
  <c r="C13" i="96"/>
  <c r="DB12" i="96"/>
  <c r="DA12" i="96"/>
  <c r="CT12" i="96"/>
  <c r="CR12" i="96"/>
  <c r="CQ12" i="96"/>
  <c r="CJ12" i="96"/>
  <c r="CH12" i="96"/>
  <c r="CG12" i="96"/>
  <c r="BZ12" i="96"/>
  <c r="BX12" i="96"/>
  <c r="BW12" i="96"/>
  <c r="BP12" i="96"/>
  <c r="BN12" i="96"/>
  <c r="BM12" i="96"/>
  <c r="BF12" i="96"/>
  <c r="BD12" i="96"/>
  <c r="BC12" i="96"/>
  <c r="AV12" i="96"/>
  <c r="AT12" i="96"/>
  <c r="AS12" i="96"/>
  <c r="AL12" i="96"/>
  <c r="AJ12" i="96"/>
  <c r="AI12" i="96"/>
  <c r="AB12" i="96"/>
  <c r="Z12" i="96"/>
  <c r="Y12" i="96"/>
  <c r="R12" i="96"/>
  <c r="P12" i="96"/>
  <c r="O12" i="96"/>
  <c r="H12" i="96"/>
  <c r="C12" i="96"/>
  <c r="DB11" i="96"/>
  <c r="DA11" i="96"/>
  <c r="CT11" i="96"/>
  <c r="CR11" i="96"/>
  <c r="CQ11" i="96"/>
  <c r="CJ11" i="96"/>
  <c r="CH11" i="96"/>
  <c r="CG11" i="96"/>
  <c r="BZ11" i="96"/>
  <c r="BX11" i="96"/>
  <c r="BW11" i="96"/>
  <c r="BP11" i="96"/>
  <c r="BN11" i="96"/>
  <c r="BM11" i="96"/>
  <c r="BF11" i="96"/>
  <c r="BD11" i="96"/>
  <c r="BC11" i="96"/>
  <c r="AV11" i="96"/>
  <c r="AT11" i="96"/>
  <c r="AS11" i="96"/>
  <c r="AL11" i="96"/>
  <c r="AJ11" i="96"/>
  <c r="AI11" i="96"/>
  <c r="AB11" i="96"/>
  <c r="Z11" i="96"/>
  <c r="Y11" i="96"/>
  <c r="R11" i="96"/>
  <c r="P11" i="96"/>
  <c r="O11" i="96"/>
  <c r="H11" i="96"/>
  <c r="C11" i="96"/>
  <c r="DB10" i="96"/>
  <c r="DA10" i="96"/>
  <c r="CT10" i="96"/>
  <c r="CR10" i="96"/>
  <c r="CQ10" i="96"/>
  <c r="CJ10" i="96"/>
  <c r="CH10" i="96"/>
  <c r="CG10" i="96"/>
  <c r="BZ10" i="96"/>
  <c r="BX10" i="96"/>
  <c r="BW10" i="96"/>
  <c r="BP10" i="96"/>
  <c r="BN10" i="96"/>
  <c r="BM10" i="96"/>
  <c r="BF10" i="96"/>
  <c r="BD10" i="96"/>
  <c r="BC10" i="96"/>
  <c r="AV10" i="96"/>
  <c r="AT10" i="96"/>
  <c r="AS10" i="96"/>
  <c r="AL10" i="96"/>
  <c r="AJ10" i="96"/>
  <c r="AI10" i="96"/>
  <c r="AB10" i="96"/>
  <c r="Z10" i="96"/>
  <c r="Y10" i="96"/>
  <c r="R10" i="96"/>
  <c r="P10" i="96"/>
  <c r="O10" i="96"/>
  <c r="H10" i="96"/>
  <c r="C10" i="96"/>
  <c r="DB9" i="96"/>
  <c r="DA9" i="96"/>
  <c r="CT9" i="96"/>
  <c r="CR9" i="96"/>
  <c r="CQ9" i="96"/>
  <c r="CJ9" i="96"/>
  <c r="CH9" i="96"/>
  <c r="CG9" i="96"/>
  <c r="BZ9" i="96"/>
  <c r="BX9" i="96"/>
  <c r="BW9" i="96"/>
  <c r="BP9" i="96"/>
  <c r="BN9" i="96"/>
  <c r="BM9" i="96"/>
  <c r="BF9" i="96"/>
  <c r="BD9" i="96"/>
  <c r="BC9" i="96"/>
  <c r="AV9" i="96"/>
  <c r="AT9" i="96"/>
  <c r="AS9" i="96"/>
  <c r="AL9" i="96"/>
  <c r="AJ9" i="96"/>
  <c r="AI9" i="96"/>
  <c r="AB9" i="96"/>
  <c r="Z9" i="96"/>
  <c r="Y9" i="96"/>
  <c r="R9" i="96"/>
  <c r="P9" i="96"/>
  <c r="O9" i="96"/>
  <c r="H9" i="96"/>
  <c r="C9" i="96"/>
  <c r="DB8" i="96"/>
  <c r="DA8" i="96"/>
  <c r="CT8" i="96"/>
  <c r="CR8" i="96"/>
  <c r="CQ8" i="96"/>
  <c r="CJ8" i="96"/>
  <c r="CH8" i="96"/>
  <c r="CG8" i="96"/>
  <c r="BZ8" i="96"/>
  <c r="BX8" i="96"/>
  <c r="BW8" i="96"/>
  <c r="BP8" i="96"/>
  <c r="BN8" i="96"/>
  <c r="BM8" i="96"/>
  <c r="BF8" i="96"/>
  <c r="BD8" i="96"/>
  <c r="BC8" i="96"/>
  <c r="AV8" i="96"/>
  <c r="AT8" i="96"/>
  <c r="AS8" i="96"/>
  <c r="AL8" i="96"/>
  <c r="AJ8" i="96"/>
  <c r="AI8" i="96"/>
  <c r="AB8" i="96"/>
  <c r="Z8" i="96"/>
  <c r="Y8" i="96"/>
  <c r="R8" i="96"/>
  <c r="P8" i="96"/>
  <c r="O8" i="96"/>
  <c r="H8" i="96"/>
  <c r="C8" i="96"/>
  <c r="DB7" i="96"/>
  <c r="DA7" i="96"/>
  <c r="CT7" i="96"/>
  <c r="CR7" i="96"/>
  <c r="CQ7" i="96"/>
  <c r="CJ7" i="96"/>
  <c r="CH7" i="96"/>
  <c r="CG7" i="96"/>
  <c r="BZ7" i="96"/>
  <c r="BX7" i="96"/>
  <c r="BW7" i="96"/>
  <c r="BP7" i="96"/>
  <c r="BN7" i="96"/>
  <c r="BM7" i="96"/>
  <c r="BF7" i="96"/>
  <c r="BD7" i="96"/>
  <c r="BC7" i="96"/>
  <c r="AV7" i="96"/>
  <c r="AT7" i="96"/>
  <c r="AS7" i="96"/>
  <c r="AL7" i="96"/>
  <c r="AJ7" i="96"/>
  <c r="AI7" i="96"/>
  <c r="AB7" i="96"/>
  <c r="Z7" i="96"/>
  <c r="Y7" i="96"/>
  <c r="R7" i="96"/>
  <c r="P7" i="96"/>
  <c r="O7" i="96"/>
  <c r="H7" i="96"/>
  <c r="C7" i="96"/>
  <c r="DB6" i="96"/>
  <c r="DA6" i="96"/>
  <c r="CT6" i="96"/>
  <c r="CR6" i="96"/>
  <c r="CQ6" i="96"/>
  <c r="CJ6" i="96"/>
  <c r="CH6" i="96"/>
  <c r="CG6" i="96"/>
  <c r="BZ6" i="96"/>
  <c r="BX6" i="96"/>
  <c r="BW6" i="96"/>
  <c r="BP6" i="96"/>
  <c r="BN6" i="96"/>
  <c r="BM6" i="96"/>
  <c r="BF6" i="96"/>
  <c r="BD6" i="96"/>
  <c r="BC6" i="96"/>
  <c r="AV6" i="96"/>
  <c r="AT6" i="96"/>
  <c r="AS6" i="96"/>
  <c r="AL6" i="96"/>
  <c r="AJ6" i="96"/>
  <c r="AI6" i="96"/>
  <c r="AB6" i="96"/>
  <c r="Z6" i="96"/>
  <c r="Y6" i="96"/>
  <c r="R6" i="96"/>
  <c r="P6" i="96"/>
  <c r="O6" i="96"/>
  <c r="H6" i="96"/>
  <c r="C6" i="96"/>
  <c r="DB5" i="96"/>
  <c r="DA5" i="96"/>
  <c r="CT5" i="96"/>
  <c r="CR5" i="96"/>
  <c r="CQ5" i="96"/>
  <c r="CJ5" i="96"/>
  <c r="CH5" i="96"/>
  <c r="CG5" i="96"/>
  <c r="BZ5" i="96"/>
  <c r="BX5" i="96"/>
  <c r="BW5" i="96"/>
  <c r="BP5" i="96"/>
  <c r="BN5" i="96"/>
  <c r="BM5" i="96"/>
  <c r="BF5" i="96"/>
  <c r="BD5" i="96"/>
  <c r="BC5" i="96"/>
  <c r="AV5" i="96"/>
  <c r="AT5" i="96"/>
  <c r="AS5" i="96"/>
  <c r="AL5" i="96"/>
  <c r="AJ5" i="96"/>
  <c r="AI5" i="96"/>
  <c r="AB5" i="96"/>
  <c r="Z5" i="96"/>
  <c r="Y5" i="96"/>
  <c r="R5" i="96"/>
  <c r="P5" i="96"/>
  <c r="O5" i="96"/>
  <c r="H5" i="96"/>
  <c r="C5" i="96"/>
  <c r="B2" i="96"/>
  <c r="DB28" i="95"/>
  <c r="DA28" i="95"/>
  <c r="CT28" i="95"/>
  <c r="CR28" i="95"/>
  <c r="CQ28" i="95"/>
  <c r="CJ28" i="95"/>
  <c r="CH28" i="95"/>
  <c r="CG28" i="95"/>
  <c r="BZ28" i="95"/>
  <c r="BX28" i="95"/>
  <c r="BW28" i="95"/>
  <c r="BP28" i="95"/>
  <c r="BN28" i="95"/>
  <c r="BM28" i="95"/>
  <c r="BF28" i="95"/>
  <c r="BD28" i="95"/>
  <c r="BC28" i="95"/>
  <c r="AV28" i="95"/>
  <c r="AT28" i="95"/>
  <c r="AS28" i="95"/>
  <c r="AL28" i="95"/>
  <c r="AJ28" i="95"/>
  <c r="AI28" i="95"/>
  <c r="AB28" i="95"/>
  <c r="Z28" i="95"/>
  <c r="Y28" i="95"/>
  <c r="R28" i="95"/>
  <c r="P28" i="95"/>
  <c r="O28" i="95"/>
  <c r="H28" i="95"/>
  <c r="C28" i="95"/>
  <c r="DB27" i="95"/>
  <c r="DA27" i="95"/>
  <c r="CT27" i="95"/>
  <c r="CR27" i="95"/>
  <c r="CQ27" i="95"/>
  <c r="CJ27" i="95"/>
  <c r="CH27" i="95"/>
  <c r="CG27" i="95"/>
  <c r="BZ27" i="95"/>
  <c r="BX27" i="95"/>
  <c r="BW27" i="95"/>
  <c r="BP27" i="95"/>
  <c r="BN27" i="95"/>
  <c r="BM27" i="95"/>
  <c r="BF27" i="95"/>
  <c r="BD27" i="95"/>
  <c r="BC27" i="95"/>
  <c r="AV27" i="95"/>
  <c r="AT27" i="95"/>
  <c r="AS27" i="95"/>
  <c r="AL27" i="95"/>
  <c r="AJ27" i="95"/>
  <c r="AI27" i="95"/>
  <c r="AB27" i="95"/>
  <c r="Z27" i="95"/>
  <c r="Y27" i="95"/>
  <c r="R27" i="95"/>
  <c r="P27" i="95"/>
  <c r="O27" i="95"/>
  <c r="H27" i="95"/>
  <c r="C27" i="95"/>
  <c r="DB26" i="95"/>
  <c r="DA26" i="95"/>
  <c r="CT26" i="95"/>
  <c r="CR26" i="95"/>
  <c r="CQ26" i="95"/>
  <c r="CJ26" i="95"/>
  <c r="CH26" i="95"/>
  <c r="CG26" i="95"/>
  <c r="BZ26" i="95"/>
  <c r="BX26" i="95"/>
  <c r="BW26" i="95"/>
  <c r="BP26" i="95"/>
  <c r="BN26" i="95"/>
  <c r="BM26" i="95"/>
  <c r="BF26" i="95"/>
  <c r="BD26" i="95"/>
  <c r="BC26" i="95"/>
  <c r="AV26" i="95"/>
  <c r="AT26" i="95"/>
  <c r="AS26" i="95"/>
  <c r="AL26" i="95"/>
  <c r="AJ26" i="95"/>
  <c r="AI26" i="95"/>
  <c r="AB26" i="95"/>
  <c r="Z26" i="95"/>
  <c r="Y26" i="95"/>
  <c r="R26" i="95"/>
  <c r="P26" i="95"/>
  <c r="O26" i="95"/>
  <c r="H26" i="95"/>
  <c r="C26" i="95"/>
  <c r="DB25" i="95"/>
  <c r="DA25" i="95"/>
  <c r="CT25" i="95"/>
  <c r="CR25" i="95"/>
  <c r="CQ25" i="95"/>
  <c r="CJ25" i="95"/>
  <c r="CH25" i="95"/>
  <c r="CG25" i="95"/>
  <c r="BZ25" i="95"/>
  <c r="BX25" i="95"/>
  <c r="BW25" i="95"/>
  <c r="BP25" i="95"/>
  <c r="BN25" i="95"/>
  <c r="BM25" i="95"/>
  <c r="BF25" i="95"/>
  <c r="BD25" i="95"/>
  <c r="BC25" i="95"/>
  <c r="AV25" i="95"/>
  <c r="AT25" i="95"/>
  <c r="AS25" i="95"/>
  <c r="AL25" i="95"/>
  <c r="AJ25" i="95"/>
  <c r="AI25" i="95"/>
  <c r="AB25" i="95"/>
  <c r="Z25" i="95"/>
  <c r="Y25" i="95"/>
  <c r="R25" i="95"/>
  <c r="P25" i="95"/>
  <c r="O25" i="95"/>
  <c r="H25" i="95"/>
  <c r="C25" i="95"/>
  <c r="DB24" i="95"/>
  <c r="DA24" i="95"/>
  <c r="CT24" i="95"/>
  <c r="CR24" i="95"/>
  <c r="CQ24" i="95"/>
  <c r="CJ24" i="95"/>
  <c r="CH24" i="95"/>
  <c r="CG24" i="95"/>
  <c r="BZ24" i="95"/>
  <c r="BX24" i="95"/>
  <c r="BW24" i="95"/>
  <c r="BP24" i="95"/>
  <c r="BN24" i="95"/>
  <c r="BM24" i="95"/>
  <c r="BF24" i="95"/>
  <c r="BD24" i="95"/>
  <c r="BC24" i="95"/>
  <c r="AV24" i="95"/>
  <c r="AT24" i="95"/>
  <c r="AS24" i="95"/>
  <c r="AL24" i="95"/>
  <c r="AJ24" i="95"/>
  <c r="AI24" i="95"/>
  <c r="AB24" i="95"/>
  <c r="Z24" i="95"/>
  <c r="Y24" i="95"/>
  <c r="R24" i="95"/>
  <c r="P24" i="95"/>
  <c r="O24" i="95"/>
  <c r="H24" i="95"/>
  <c r="C24" i="95"/>
  <c r="DB23" i="95"/>
  <c r="DA23" i="95"/>
  <c r="CT23" i="95"/>
  <c r="CR23" i="95"/>
  <c r="CQ23" i="95"/>
  <c r="CJ23" i="95"/>
  <c r="CH23" i="95"/>
  <c r="CG23" i="95"/>
  <c r="BZ23" i="95"/>
  <c r="BX23" i="95"/>
  <c r="BW23" i="95"/>
  <c r="BP23" i="95"/>
  <c r="BN23" i="95"/>
  <c r="BM23" i="95"/>
  <c r="BF23" i="95"/>
  <c r="BD23" i="95"/>
  <c r="BC23" i="95"/>
  <c r="AV23" i="95"/>
  <c r="AT23" i="95"/>
  <c r="AS23" i="95"/>
  <c r="AL23" i="95"/>
  <c r="AJ23" i="95"/>
  <c r="AI23" i="95"/>
  <c r="AB23" i="95"/>
  <c r="Z23" i="95"/>
  <c r="Y23" i="95"/>
  <c r="R23" i="95"/>
  <c r="P23" i="95"/>
  <c r="O23" i="95"/>
  <c r="H23" i="95"/>
  <c r="C23" i="95"/>
  <c r="DB22" i="95"/>
  <c r="DA22" i="95"/>
  <c r="CT22" i="95"/>
  <c r="CR22" i="95"/>
  <c r="CQ22" i="95"/>
  <c r="CJ22" i="95"/>
  <c r="CH22" i="95"/>
  <c r="CG22" i="95"/>
  <c r="BZ22" i="95"/>
  <c r="BX22" i="95"/>
  <c r="BW22" i="95"/>
  <c r="BP22" i="95"/>
  <c r="BN22" i="95"/>
  <c r="BM22" i="95"/>
  <c r="BF22" i="95"/>
  <c r="BD22" i="95"/>
  <c r="BC22" i="95"/>
  <c r="AV22" i="95"/>
  <c r="AT22" i="95"/>
  <c r="AS22" i="95"/>
  <c r="AL22" i="95"/>
  <c r="AJ22" i="95"/>
  <c r="AI22" i="95"/>
  <c r="AB22" i="95"/>
  <c r="Z22" i="95"/>
  <c r="Y22" i="95"/>
  <c r="R22" i="95"/>
  <c r="P22" i="95"/>
  <c r="O22" i="95"/>
  <c r="H22" i="95"/>
  <c r="C22" i="95"/>
  <c r="DB21" i="95"/>
  <c r="DA21" i="95"/>
  <c r="CT21" i="95"/>
  <c r="CR21" i="95"/>
  <c r="CQ21" i="95"/>
  <c r="CJ21" i="95"/>
  <c r="CH21" i="95"/>
  <c r="CG21" i="95"/>
  <c r="BZ21" i="95"/>
  <c r="BX21" i="95"/>
  <c r="BW21" i="95"/>
  <c r="BP21" i="95"/>
  <c r="BN21" i="95"/>
  <c r="BM21" i="95"/>
  <c r="BF21" i="95"/>
  <c r="BD21" i="95"/>
  <c r="BC21" i="95"/>
  <c r="AV21" i="95"/>
  <c r="AT21" i="95"/>
  <c r="AS21" i="95"/>
  <c r="AL21" i="95"/>
  <c r="AJ21" i="95"/>
  <c r="AI21" i="95"/>
  <c r="AB21" i="95"/>
  <c r="Z21" i="95"/>
  <c r="Y21" i="95"/>
  <c r="R21" i="95"/>
  <c r="P21" i="95"/>
  <c r="O21" i="95"/>
  <c r="H21" i="95"/>
  <c r="C21" i="95"/>
  <c r="DB20" i="95"/>
  <c r="DA20" i="95"/>
  <c r="CT20" i="95"/>
  <c r="CR20" i="95"/>
  <c r="CQ20" i="95"/>
  <c r="CJ20" i="95"/>
  <c r="CH20" i="95"/>
  <c r="CG20" i="95"/>
  <c r="BZ20" i="95"/>
  <c r="BX20" i="95"/>
  <c r="BW20" i="95"/>
  <c r="BP20" i="95"/>
  <c r="BN20" i="95"/>
  <c r="BM20" i="95"/>
  <c r="BF20" i="95"/>
  <c r="BD20" i="95"/>
  <c r="BC20" i="95"/>
  <c r="AV20" i="95"/>
  <c r="AT20" i="95"/>
  <c r="AS20" i="95"/>
  <c r="AL20" i="95"/>
  <c r="AJ20" i="95"/>
  <c r="AI20" i="95"/>
  <c r="AB20" i="95"/>
  <c r="Z20" i="95"/>
  <c r="Y20" i="95"/>
  <c r="R20" i="95"/>
  <c r="P20" i="95"/>
  <c r="O20" i="95"/>
  <c r="H20" i="95"/>
  <c r="C20" i="95"/>
  <c r="DB19" i="95"/>
  <c r="DA19" i="95"/>
  <c r="CT19" i="95"/>
  <c r="CR19" i="95"/>
  <c r="CQ19" i="95"/>
  <c r="CJ19" i="95"/>
  <c r="CH19" i="95"/>
  <c r="CG19" i="95"/>
  <c r="BZ19" i="95"/>
  <c r="BX19" i="95"/>
  <c r="BW19" i="95"/>
  <c r="BP19" i="95"/>
  <c r="BN19" i="95"/>
  <c r="BM19" i="95"/>
  <c r="BF19" i="95"/>
  <c r="BD19" i="95"/>
  <c r="BC19" i="95"/>
  <c r="AV19" i="95"/>
  <c r="AT19" i="95"/>
  <c r="AS19" i="95"/>
  <c r="AL19" i="95"/>
  <c r="AJ19" i="95"/>
  <c r="AI19" i="95"/>
  <c r="AB19" i="95"/>
  <c r="Z19" i="95"/>
  <c r="Y19" i="95"/>
  <c r="R19" i="95"/>
  <c r="P19" i="95"/>
  <c r="O19" i="95"/>
  <c r="H19" i="95"/>
  <c r="C19" i="95"/>
  <c r="B16" i="95"/>
  <c r="DB14" i="95"/>
  <c r="DA14" i="95"/>
  <c r="CT14" i="95"/>
  <c r="CR14" i="95"/>
  <c r="CQ14" i="95"/>
  <c r="CJ14" i="95"/>
  <c r="CH14" i="95"/>
  <c r="CG14" i="95"/>
  <c r="BZ14" i="95"/>
  <c r="BX14" i="95"/>
  <c r="BW14" i="95"/>
  <c r="BP14" i="95"/>
  <c r="BN14" i="95"/>
  <c r="BM14" i="95"/>
  <c r="BF14" i="95"/>
  <c r="BD14" i="95"/>
  <c r="BC14" i="95"/>
  <c r="AV14" i="95"/>
  <c r="AT14" i="95"/>
  <c r="AS14" i="95"/>
  <c r="AL14" i="95"/>
  <c r="AJ14" i="95"/>
  <c r="AI14" i="95"/>
  <c r="AB14" i="95"/>
  <c r="Z14" i="95"/>
  <c r="Y14" i="95"/>
  <c r="R14" i="95"/>
  <c r="P14" i="95"/>
  <c r="O14" i="95"/>
  <c r="H14" i="95"/>
  <c r="C14" i="95"/>
  <c r="DB13" i="95"/>
  <c r="DA13" i="95"/>
  <c r="CT13" i="95"/>
  <c r="CR13" i="95"/>
  <c r="CQ13" i="95"/>
  <c r="CJ13" i="95"/>
  <c r="CH13" i="95"/>
  <c r="CG13" i="95"/>
  <c r="BZ13" i="95"/>
  <c r="BX13" i="95"/>
  <c r="BW13" i="95"/>
  <c r="BP13" i="95"/>
  <c r="BN13" i="95"/>
  <c r="BM13" i="95"/>
  <c r="BF13" i="95"/>
  <c r="BD13" i="95"/>
  <c r="BC13" i="95"/>
  <c r="AV13" i="95"/>
  <c r="AT13" i="95"/>
  <c r="AS13" i="95"/>
  <c r="AL13" i="95"/>
  <c r="AJ13" i="95"/>
  <c r="AI13" i="95"/>
  <c r="AB13" i="95"/>
  <c r="Z13" i="95"/>
  <c r="Y13" i="95"/>
  <c r="R13" i="95"/>
  <c r="P13" i="95"/>
  <c r="O13" i="95"/>
  <c r="H13" i="95"/>
  <c r="C13" i="95"/>
  <c r="DB12" i="95"/>
  <c r="DA12" i="95"/>
  <c r="CT12" i="95"/>
  <c r="CR12" i="95"/>
  <c r="CQ12" i="95"/>
  <c r="CJ12" i="95"/>
  <c r="CH12" i="95"/>
  <c r="CG12" i="95"/>
  <c r="BZ12" i="95"/>
  <c r="BX12" i="95"/>
  <c r="BW12" i="95"/>
  <c r="BP12" i="95"/>
  <c r="BN12" i="95"/>
  <c r="BM12" i="95"/>
  <c r="BF12" i="95"/>
  <c r="BD12" i="95"/>
  <c r="BC12" i="95"/>
  <c r="AV12" i="95"/>
  <c r="AT12" i="95"/>
  <c r="AS12" i="95"/>
  <c r="AL12" i="95"/>
  <c r="AJ12" i="95"/>
  <c r="AI12" i="95"/>
  <c r="AB12" i="95"/>
  <c r="Z12" i="95"/>
  <c r="Y12" i="95"/>
  <c r="R12" i="95"/>
  <c r="P12" i="95"/>
  <c r="O12" i="95"/>
  <c r="H12" i="95"/>
  <c r="C12" i="95"/>
  <c r="DB11" i="95"/>
  <c r="DA11" i="95"/>
  <c r="CT11" i="95"/>
  <c r="CR11" i="95"/>
  <c r="CQ11" i="95"/>
  <c r="CJ11" i="95"/>
  <c r="CH11" i="95"/>
  <c r="CG11" i="95"/>
  <c r="BZ11" i="95"/>
  <c r="BX11" i="95"/>
  <c r="BW11" i="95"/>
  <c r="BP11" i="95"/>
  <c r="BN11" i="95"/>
  <c r="BM11" i="95"/>
  <c r="BF11" i="95"/>
  <c r="BD11" i="95"/>
  <c r="BC11" i="95"/>
  <c r="AV11" i="95"/>
  <c r="AT11" i="95"/>
  <c r="AS11" i="95"/>
  <c r="AL11" i="95"/>
  <c r="AJ11" i="95"/>
  <c r="AI11" i="95"/>
  <c r="AB11" i="95"/>
  <c r="Z11" i="95"/>
  <c r="Y11" i="95"/>
  <c r="R11" i="95"/>
  <c r="P11" i="95"/>
  <c r="O11" i="95"/>
  <c r="H11" i="95"/>
  <c r="C11" i="95"/>
  <c r="DB10" i="95"/>
  <c r="DA10" i="95"/>
  <c r="CT10" i="95"/>
  <c r="CR10" i="95"/>
  <c r="CQ10" i="95"/>
  <c r="CJ10" i="95"/>
  <c r="CH10" i="95"/>
  <c r="CG10" i="95"/>
  <c r="BZ10" i="95"/>
  <c r="BX10" i="95"/>
  <c r="BW10" i="95"/>
  <c r="BP10" i="95"/>
  <c r="BN10" i="95"/>
  <c r="BM10" i="95"/>
  <c r="BF10" i="95"/>
  <c r="BD10" i="95"/>
  <c r="BC10" i="95"/>
  <c r="AV10" i="95"/>
  <c r="AT10" i="95"/>
  <c r="AS10" i="95"/>
  <c r="AL10" i="95"/>
  <c r="AJ10" i="95"/>
  <c r="AI10" i="95"/>
  <c r="AB10" i="95"/>
  <c r="Z10" i="95"/>
  <c r="Y10" i="95"/>
  <c r="R10" i="95"/>
  <c r="P10" i="95"/>
  <c r="O10" i="95"/>
  <c r="H10" i="95"/>
  <c r="C10" i="95"/>
  <c r="B10" i="95"/>
  <c r="DB9" i="95"/>
  <c r="DA9" i="95"/>
  <c r="CT9" i="95"/>
  <c r="CR9" i="95"/>
  <c r="CQ9" i="95"/>
  <c r="CJ9" i="95"/>
  <c r="CH9" i="95"/>
  <c r="CG9" i="95"/>
  <c r="BZ9" i="95"/>
  <c r="BX9" i="95"/>
  <c r="BW9" i="95"/>
  <c r="BP9" i="95"/>
  <c r="BN9" i="95"/>
  <c r="BM9" i="95"/>
  <c r="BF9" i="95"/>
  <c r="BD9" i="95"/>
  <c r="BC9" i="95"/>
  <c r="AV9" i="95"/>
  <c r="AT9" i="95"/>
  <c r="AS9" i="95"/>
  <c r="AL9" i="95"/>
  <c r="AJ9" i="95"/>
  <c r="AI9" i="95"/>
  <c r="AB9" i="95"/>
  <c r="Z9" i="95"/>
  <c r="Y9" i="95"/>
  <c r="R9" i="95"/>
  <c r="P9" i="95"/>
  <c r="O9" i="95"/>
  <c r="H9" i="95"/>
  <c r="C9" i="95"/>
  <c r="B9" i="95"/>
  <c r="DB8" i="95"/>
  <c r="DA8" i="95"/>
  <c r="CT8" i="95"/>
  <c r="CR8" i="95"/>
  <c r="CQ8" i="95"/>
  <c r="CJ8" i="95"/>
  <c r="CH8" i="95"/>
  <c r="CG8" i="95"/>
  <c r="BZ8" i="95"/>
  <c r="BX8" i="95"/>
  <c r="BW8" i="95"/>
  <c r="BP8" i="95"/>
  <c r="BN8" i="95"/>
  <c r="BM8" i="95"/>
  <c r="BF8" i="95"/>
  <c r="BD8" i="95"/>
  <c r="BC8" i="95"/>
  <c r="AV8" i="95"/>
  <c r="AT8" i="95"/>
  <c r="AS8" i="95"/>
  <c r="AL8" i="95"/>
  <c r="AJ8" i="95"/>
  <c r="AI8" i="95"/>
  <c r="AB8" i="95"/>
  <c r="Z8" i="95"/>
  <c r="Y8" i="95"/>
  <c r="R8" i="95"/>
  <c r="P8" i="95"/>
  <c r="O8" i="95"/>
  <c r="H8" i="95"/>
  <c r="C8" i="95"/>
  <c r="B8" i="95"/>
  <c r="DB7" i="95"/>
  <c r="DA7" i="95"/>
  <c r="CT7" i="95"/>
  <c r="CR7" i="95"/>
  <c r="CQ7" i="95"/>
  <c r="CJ7" i="95"/>
  <c r="CH7" i="95"/>
  <c r="CG7" i="95"/>
  <c r="BZ7" i="95"/>
  <c r="BX7" i="95"/>
  <c r="BW7" i="95"/>
  <c r="BP7" i="95"/>
  <c r="BN7" i="95"/>
  <c r="BM7" i="95"/>
  <c r="BF7" i="95"/>
  <c r="BD7" i="95"/>
  <c r="BC7" i="95"/>
  <c r="AV7" i="95"/>
  <c r="AT7" i="95"/>
  <c r="AS7" i="95"/>
  <c r="AL7" i="95"/>
  <c r="AJ7" i="95"/>
  <c r="AI7" i="95"/>
  <c r="AB7" i="95"/>
  <c r="Z7" i="95"/>
  <c r="Y7" i="95"/>
  <c r="R7" i="95"/>
  <c r="P7" i="95"/>
  <c r="O7" i="95"/>
  <c r="H7" i="95"/>
  <c r="C7" i="95"/>
  <c r="B7" i="95"/>
  <c r="DB6" i="95"/>
  <c r="DA6" i="95"/>
  <c r="CT6" i="95"/>
  <c r="CR6" i="95"/>
  <c r="CQ6" i="95"/>
  <c r="CJ6" i="95"/>
  <c r="CH6" i="95"/>
  <c r="CG6" i="95"/>
  <c r="BZ6" i="95"/>
  <c r="BX6" i="95"/>
  <c r="BW6" i="95"/>
  <c r="BP6" i="95"/>
  <c r="BN6" i="95"/>
  <c r="BM6" i="95"/>
  <c r="BF6" i="95"/>
  <c r="BD6" i="95"/>
  <c r="BC6" i="95"/>
  <c r="AV6" i="95"/>
  <c r="AT6" i="95"/>
  <c r="AS6" i="95"/>
  <c r="AL6" i="95"/>
  <c r="AJ6" i="95"/>
  <c r="AI6" i="95"/>
  <c r="AB6" i="95"/>
  <c r="Z6" i="95"/>
  <c r="Y6" i="95"/>
  <c r="R6" i="95"/>
  <c r="P6" i="95"/>
  <c r="O6" i="95"/>
  <c r="H6" i="95"/>
  <c r="C6" i="95"/>
  <c r="B6" i="95"/>
  <c r="DB5" i="95"/>
  <c r="DA5" i="95"/>
  <c r="CT5" i="95"/>
  <c r="CR5" i="95"/>
  <c r="CQ5" i="95"/>
  <c r="CJ5" i="95"/>
  <c r="CH5" i="95"/>
  <c r="CG5" i="95"/>
  <c r="BZ5" i="95"/>
  <c r="BX5" i="95"/>
  <c r="BW5" i="95"/>
  <c r="BP5" i="95"/>
  <c r="BN5" i="95"/>
  <c r="BM5" i="95"/>
  <c r="BF5" i="95"/>
  <c r="BD5" i="95"/>
  <c r="BC5" i="95"/>
  <c r="AV5" i="95"/>
  <c r="AT5" i="95"/>
  <c r="AS5" i="95"/>
  <c r="AL5" i="95"/>
  <c r="AJ5" i="95"/>
  <c r="AI5" i="95"/>
  <c r="AB5" i="95"/>
  <c r="Z5" i="95"/>
  <c r="Y5" i="95"/>
  <c r="R5" i="95"/>
  <c r="P5" i="95"/>
  <c r="O5" i="95"/>
  <c r="H5" i="95"/>
  <c r="C5" i="95"/>
  <c r="B5" i="95"/>
  <c r="B2" i="95"/>
  <c r="DB28" i="94"/>
  <c r="DA28" i="94"/>
  <c r="CT28" i="94"/>
  <c r="CR28" i="94"/>
  <c r="CQ28" i="94"/>
  <c r="CJ28" i="94"/>
  <c r="CH28" i="94"/>
  <c r="CG28" i="94"/>
  <c r="BZ28" i="94"/>
  <c r="BX28" i="94"/>
  <c r="BW28" i="94"/>
  <c r="BP28" i="94"/>
  <c r="BN28" i="94"/>
  <c r="BM28" i="94"/>
  <c r="BF28" i="94"/>
  <c r="BD28" i="94"/>
  <c r="BC28" i="94"/>
  <c r="AV28" i="94"/>
  <c r="AT28" i="94"/>
  <c r="AS28" i="94"/>
  <c r="AL28" i="94"/>
  <c r="AJ28" i="94"/>
  <c r="AI28" i="94"/>
  <c r="AB28" i="94"/>
  <c r="Z28" i="94"/>
  <c r="Y28" i="94"/>
  <c r="R28" i="94"/>
  <c r="P28" i="94"/>
  <c r="O28" i="94"/>
  <c r="H28" i="94"/>
  <c r="C28" i="94"/>
  <c r="DB27" i="94"/>
  <c r="DA27" i="94"/>
  <c r="CT27" i="94"/>
  <c r="CR27" i="94"/>
  <c r="CQ27" i="94"/>
  <c r="CJ27" i="94"/>
  <c r="CH27" i="94"/>
  <c r="CG27" i="94"/>
  <c r="BZ27" i="94"/>
  <c r="BX27" i="94"/>
  <c r="BW27" i="94"/>
  <c r="BP27" i="94"/>
  <c r="BN27" i="94"/>
  <c r="BM27" i="94"/>
  <c r="BF27" i="94"/>
  <c r="BD27" i="94"/>
  <c r="BC27" i="94"/>
  <c r="AV27" i="94"/>
  <c r="AT27" i="94"/>
  <c r="AS27" i="94"/>
  <c r="AL27" i="94"/>
  <c r="AJ27" i="94"/>
  <c r="AI27" i="94"/>
  <c r="AB27" i="94"/>
  <c r="Z27" i="94"/>
  <c r="Y27" i="94"/>
  <c r="R27" i="94"/>
  <c r="P27" i="94"/>
  <c r="O27" i="94"/>
  <c r="H27" i="94"/>
  <c r="C27" i="94"/>
  <c r="DB26" i="94"/>
  <c r="DA26" i="94"/>
  <c r="CT26" i="94"/>
  <c r="CR26" i="94"/>
  <c r="CQ26" i="94"/>
  <c r="CJ26" i="94"/>
  <c r="CH26" i="94"/>
  <c r="CG26" i="94"/>
  <c r="BZ26" i="94"/>
  <c r="BX26" i="94"/>
  <c r="BW26" i="94"/>
  <c r="BP26" i="94"/>
  <c r="BN26" i="94"/>
  <c r="BM26" i="94"/>
  <c r="BF26" i="94"/>
  <c r="BD26" i="94"/>
  <c r="BC26" i="94"/>
  <c r="AV26" i="94"/>
  <c r="AT26" i="94"/>
  <c r="AS26" i="94"/>
  <c r="AL26" i="94"/>
  <c r="AJ26" i="94"/>
  <c r="AI26" i="94"/>
  <c r="AB26" i="94"/>
  <c r="Z26" i="94"/>
  <c r="Y26" i="94"/>
  <c r="R26" i="94"/>
  <c r="P26" i="94"/>
  <c r="O26" i="94"/>
  <c r="H26" i="94"/>
  <c r="C26" i="94"/>
  <c r="DB25" i="94"/>
  <c r="DA25" i="94"/>
  <c r="CT25" i="94"/>
  <c r="CR25" i="94"/>
  <c r="CQ25" i="94"/>
  <c r="CJ25" i="94"/>
  <c r="CH25" i="94"/>
  <c r="CG25" i="94"/>
  <c r="BZ25" i="94"/>
  <c r="BX25" i="94"/>
  <c r="BW25" i="94"/>
  <c r="BP25" i="94"/>
  <c r="BN25" i="94"/>
  <c r="BM25" i="94"/>
  <c r="BF25" i="94"/>
  <c r="BD25" i="94"/>
  <c r="BC25" i="94"/>
  <c r="AV25" i="94"/>
  <c r="AT25" i="94"/>
  <c r="AS25" i="94"/>
  <c r="AL25" i="94"/>
  <c r="AJ25" i="94"/>
  <c r="AI25" i="94"/>
  <c r="AB25" i="94"/>
  <c r="Z25" i="94"/>
  <c r="Y25" i="94"/>
  <c r="R25" i="94"/>
  <c r="P25" i="94"/>
  <c r="O25" i="94"/>
  <c r="H25" i="94"/>
  <c r="C25" i="94"/>
  <c r="DB24" i="94"/>
  <c r="DA24" i="94"/>
  <c r="CT24" i="94"/>
  <c r="CR24" i="94"/>
  <c r="CQ24" i="94"/>
  <c r="CJ24" i="94"/>
  <c r="CH24" i="94"/>
  <c r="CG24" i="94"/>
  <c r="BZ24" i="94"/>
  <c r="BX24" i="94"/>
  <c r="BW24" i="94"/>
  <c r="BP24" i="94"/>
  <c r="BN24" i="94"/>
  <c r="BM24" i="94"/>
  <c r="BF24" i="94"/>
  <c r="BD24" i="94"/>
  <c r="BC24" i="94"/>
  <c r="AV24" i="94"/>
  <c r="AT24" i="94"/>
  <c r="AS24" i="94"/>
  <c r="AL24" i="94"/>
  <c r="AJ24" i="94"/>
  <c r="AI24" i="94"/>
  <c r="AB24" i="94"/>
  <c r="Z24" i="94"/>
  <c r="Y24" i="94"/>
  <c r="R24" i="94"/>
  <c r="P24" i="94"/>
  <c r="O24" i="94"/>
  <c r="H24" i="94"/>
  <c r="C24" i="94"/>
  <c r="DB23" i="94"/>
  <c r="DA23" i="94"/>
  <c r="CT23" i="94"/>
  <c r="CR23" i="94"/>
  <c r="CQ23" i="94"/>
  <c r="CJ23" i="94"/>
  <c r="CH23" i="94"/>
  <c r="CG23" i="94"/>
  <c r="BZ23" i="94"/>
  <c r="BX23" i="94"/>
  <c r="BW23" i="94"/>
  <c r="BP23" i="94"/>
  <c r="BN23" i="94"/>
  <c r="BM23" i="94"/>
  <c r="BF23" i="94"/>
  <c r="BD23" i="94"/>
  <c r="BC23" i="94"/>
  <c r="AV23" i="94"/>
  <c r="AT23" i="94"/>
  <c r="AS23" i="94"/>
  <c r="AL23" i="94"/>
  <c r="AJ23" i="94"/>
  <c r="AI23" i="94"/>
  <c r="AB23" i="94"/>
  <c r="Z23" i="94"/>
  <c r="Y23" i="94"/>
  <c r="R23" i="94"/>
  <c r="P23" i="94"/>
  <c r="O23" i="94"/>
  <c r="H23" i="94"/>
  <c r="C23" i="94"/>
  <c r="DB22" i="94"/>
  <c r="DA22" i="94"/>
  <c r="CT22" i="94"/>
  <c r="CR22" i="94"/>
  <c r="CQ22" i="94"/>
  <c r="CJ22" i="94"/>
  <c r="CH22" i="94"/>
  <c r="CG22" i="94"/>
  <c r="BZ22" i="94"/>
  <c r="BX22" i="94"/>
  <c r="BW22" i="94"/>
  <c r="BP22" i="94"/>
  <c r="BN22" i="94"/>
  <c r="BM22" i="94"/>
  <c r="BF22" i="94"/>
  <c r="BD22" i="94"/>
  <c r="BC22" i="94"/>
  <c r="AV22" i="94"/>
  <c r="AT22" i="94"/>
  <c r="AS22" i="94"/>
  <c r="AL22" i="94"/>
  <c r="AJ22" i="94"/>
  <c r="AI22" i="94"/>
  <c r="AB22" i="94"/>
  <c r="Z22" i="94"/>
  <c r="Y22" i="94"/>
  <c r="R22" i="94"/>
  <c r="P22" i="94"/>
  <c r="O22" i="94"/>
  <c r="H22" i="94"/>
  <c r="C22" i="94"/>
  <c r="DB21" i="94"/>
  <c r="DA21" i="94"/>
  <c r="CT21" i="94"/>
  <c r="CR21" i="94"/>
  <c r="CQ21" i="94"/>
  <c r="CJ21" i="94"/>
  <c r="CH21" i="94"/>
  <c r="CG21" i="94"/>
  <c r="BZ21" i="94"/>
  <c r="BX21" i="94"/>
  <c r="BW21" i="94"/>
  <c r="BP21" i="94"/>
  <c r="BN21" i="94"/>
  <c r="BM21" i="94"/>
  <c r="BF21" i="94"/>
  <c r="BD21" i="94"/>
  <c r="BC21" i="94"/>
  <c r="AV21" i="94"/>
  <c r="AT21" i="94"/>
  <c r="AS21" i="94"/>
  <c r="AL21" i="94"/>
  <c r="AJ21" i="94"/>
  <c r="AI21" i="94"/>
  <c r="AB21" i="94"/>
  <c r="Z21" i="94"/>
  <c r="Y21" i="94"/>
  <c r="R21" i="94"/>
  <c r="P21" i="94"/>
  <c r="O21" i="94"/>
  <c r="H21" i="94"/>
  <c r="C21" i="94"/>
  <c r="B21" i="94"/>
  <c r="DB20" i="94"/>
  <c r="DA20" i="94"/>
  <c r="CT20" i="94"/>
  <c r="CR20" i="94"/>
  <c r="CQ20" i="94"/>
  <c r="CJ20" i="94"/>
  <c r="CH20" i="94"/>
  <c r="CG20" i="94"/>
  <c r="BZ20" i="94"/>
  <c r="BX20" i="94"/>
  <c r="BW20" i="94"/>
  <c r="BP20" i="94"/>
  <c r="BN20" i="94"/>
  <c r="BM20" i="94"/>
  <c r="BF20" i="94"/>
  <c r="BD20" i="94"/>
  <c r="BC20" i="94"/>
  <c r="AV20" i="94"/>
  <c r="AT20" i="94"/>
  <c r="AS20" i="94"/>
  <c r="AL20" i="94"/>
  <c r="AJ20" i="94"/>
  <c r="AI20" i="94"/>
  <c r="AB20" i="94"/>
  <c r="Z20" i="94"/>
  <c r="Y20" i="94"/>
  <c r="R20" i="94"/>
  <c r="P20" i="94"/>
  <c r="O20" i="94"/>
  <c r="H20" i="94"/>
  <c r="C20" i="94"/>
  <c r="B20" i="94"/>
  <c r="DB19" i="94"/>
  <c r="DA19" i="94"/>
  <c r="CT19" i="94"/>
  <c r="CR19" i="94"/>
  <c r="CQ19" i="94"/>
  <c r="CJ19" i="94"/>
  <c r="CH19" i="94"/>
  <c r="CG19" i="94"/>
  <c r="BZ19" i="94"/>
  <c r="BX19" i="94"/>
  <c r="BW19" i="94"/>
  <c r="BP19" i="94"/>
  <c r="BN19" i="94"/>
  <c r="BM19" i="94"/>
  <c r="BF19" i="94"/>
  <c r="BD19" i="94"/>
  <c r="BC19" i="94"/>
  <c r="AV19" i="94"/>
  <c r="AT19" i="94"/>
  <c r="AS19" i="94"/>
  <c r="AL19" i="94"/>
  <c r="AJ19" i="94"/>
  <c r="AI19" i="94"/>
  <c r="AB19" i="94"/>
  <c r="Z19" i="94"/>
  <c r="Y19" i="94"/>
  <c r="R19" i="94"/>
  <c r="P19" i="94"/>
  <c r="O19" i="94"/>
  <c r="H19" i="94"/>
  <c r="C19" i="94"/>
  <c r="B19" i="94"/>
  <c r="B16" i="94"/>
  <c r="DB14" i="94"/>
  <c r="DA14" i="94"/>
  <c r="CT14" i="94"/>
  <c r="CR14" i="94"/>
  <c r="CQ14" i="94"/>
  <c r="CJ14" i="94"/>
  <c r="CH14" i="94"/>
  <c r="CG14" i="94"/>
  <c r="BZ14" i="94"/>
  <c r="BX14" i="94"/>
  <c r="BW14" i="94"/>
  <c r="BP14" i="94"/>
  <c r="BN14" i="94"/>
  <c r="BM14" i="94"/>
  <c r="BF14" i="94"/>
  <c r="BD14" i="94"/>
  <c r="BC14" i="94"/>
  <c r="AV14" i="94"/>
  <c r="AT14" i="94"/>
  <c r="AS14" i="94"/>
  <c r="AL14" i="94"/>
  <c r="AJ14" i="94"/>
  <c r="AI14" i="94"/>
  <c r="AB14" i="94"/>
  <c r="Z14" i="94"/>
  <c r="Y14" i="94"/>
  <c r="R14" i="94"/>
  <c r="P14" i="94"/>
  <c r="O14" i="94"/>
  <c r="H14" i="94"/>
  <c r="C14" i="94"/>
  <c r="B14" i="94"/>
  <c r="DB13" i="94"/>
  <c r="DA13" i="94"/>
  <c r="CT13" i="94"/>
  <c r="CR13" i="94"/>
  <c r="CQ13" i="94"/>
  <c r="CJ13" i="94"/>
  <c r="CH13" i="94"/>
  <c r="CG13" i="94"/>
  <c r="BZ13" i="94"/>
  <c r="BX13" i="94"/>
  <c r="BW13" i="94"/>
  <c r="BP13" i="94"/>
  <c r="BN13" i="94"/>
  <c r="BM13" i="94"/>
  <c r="BF13" i="94"/>
  <c r="BD13" i="94"/>
  <c r="BC13" i="94"/>
  <c r="AV13" i="94"/>
  <c r="AT13" i="94"/>
  <c r="AS13" i="94"/>
  <c r="AL13" i="94"/>
  <c r="AJ13" i="94"/>
  <c r="AI13" i="94"/>
  <c r="AB13" i="94"/>
  <c r="Z13" i="94"/>
  <c r="Y13" i="94"/>
  <c r="R13" i="94"/>
  <c r="P13" i="94"/>
  <c r="O13" i="94"/>
  <c r="H13" i="94"/>
  <c r="C13" i="94"/>
  <c r="B13" i="94"/>
  <c r="DB12" i="94"/>
  <c r="DA12" i="94"/>
  <c r="CT12" i="94"/>
  <c r="CR12" i="94"/>
  <c r="CQ12" i="94"/>
  <c r="CJ12" i="94"/>
  <c r="CH12" i="94"/>
  <c r="CG12" i="94"/>
  <c r="BZ12" i="94"/>
  <c r="BX12" i="94"/>
  <c r="BW12" i="94"/>
  <c r="BP12" i="94"/>
  <c r="BN12" i="94"/>
  <c r="BM12" i="94"/>
  <c r="BF12" i="94"/>
  <c r="BD12" i="94"/>
  <c r="BC12" i="94"/>
  <c r="AV12" i="94"/>
  <c r="AT12" i="94"/>
  <c r="AS12" i="94"/>
  <c r="AL12" i="94"/>
  <c r="AJ12" i="94"/>
  <c r="AI12" i="94"/>
  <c r="AB12" i="94"/>
  <c r="Z12" i="94"/>
  <c r="Y12" i="94"/>
  <c r="R12" i="94"/>
  <c r="P12" i="94"/>
  <c r="O12" i="94"/>
  <c r="H12" i="94"/>
  <c r="C12" i="94"/>
  <c r="DB11" i="94"/>
  <c r="DA11" i="94"/>
  <c r="CT11" i="94"/>
  <c r="CR11" i="94"/>
  <c r="CQ11" i="94"/>
  <c r="CJ11" i="94"/>
  <c r="CH11" i="94"/>
  <c r="CG11" i="94"/>
  <c r="BZ11" i="94"/>
  <c r="BX11" i="94"/>
  <c r="BW11" i="94"/>
  <c r="BP11" i="94"/>
  <c r="BN11" i="94"/>
  <c r="BM11" i="94"/>
  <c r="BF11" i="94"/>
  <c r="BD11" i="94"/>
  <c r="BC11" i="94"/>
  <c r="AV11" i="94"/>
  <c r="AT11" i="94"/>
  <c r="AS11" i="94"/>
  <c r="AL11" i="94"/>
  <c r="AJ11" i="94"/>
  <c r="AI11" i="94"/>
  <c r="AB11" i="94"/>
  <c r="Z11" i="94"/>
  <c r="Y11" i="94"/>
  <c r="R11" i="94"/>
  <c r="P11" i="94"/>
  <c r="O11" i="94"/>
  <c r="H11" i="94"/>
  <c r="C11" i="94"/>
  <c r="B11" i="94"/>
  <c r="DB10" i="94"/>
  <c r="DA10" i="94"/>
  <c r="CT10" i="94"/>
  <c r="CR10" i="94"/>
  <c r="CQ10" i="94"/>
  <c r="CJ10" i="94"/>
  <c r="CH10" i="94"/>
  <c r="CG10" i="94"/>
  <c r="BZ10" i="94"/>
  <c r="BX10" i="94"/>
  <c r="BW10" i="94"/>
  <c r="BP10" i="94"/>
  <c r="BN10" i="94"/>
  <c r="BM10" i="94"/>
  <c r="BF10" i="94"/>
  <c r="BD10" i="94"/>
  <c r="BC10" i="94"/>
  <c r="AV10" i="94"/>
  <c r="AT10" i="94"/>
  <c r="AS10" i="94"/>
  <c r="AL10" i="94"/>
  <c r="AJ10" i="94"/>
  <c r="AI10" i="94"/>
  <c r="AB10" i="94"/>
  <c r="Z10" i="94"/>
  <c r="Y10" i="94"/>
  <c r="R10" i="94"/>
  <c r="P10" i="94"/>
  <c r="O10" i="94"/>
  <c r="H10" i="94"/>
  <c r="C10" i="94"/>
  <c r="B10" i="94"/>
  <c r="DB9" i="94"/>
  <c r="DA9" i="94"/>
  <c r="CT9" i="94"/>
  <c r="CR9" i="94"/>
  <c r="CQ9" i="94"/>
  <c r="CJ9" i="94"/>
  <c r="CH9" i="94"/>
  <c r="CG9" i="94"/>
  <c r="BZ9" i="94"/>
  <c r="BX9" i="94"/>
  <c r="BW9" i="94"/>
  <c r="BP9" i="94"/>
  <c r="BN9" i="94"/>
  <c r="BM9" i="94"/>
  <c r="BF9" i="94"/>
  <c r="BD9" i="94"/>
  <c r="BC9" i="94"/>
  <c r="AV9" i="94"/>
  <c r="AT9" i="94"/>
  <c r="AS9" i="94"/>
  <c r="AL9" i="94"/>
  <c r="AJ9" i="94"/>
  <c r="AI9" i="94"/>
  <c r="AB9" i="94"/>
  <c r="Z9" i="94"/>
  <c r="Y9" i="94"/>
  <c r="R9" i="94"/>
  <c r="P9" i="94"/>
  <c r="O9" i="94"/>
  <c r="H9" i="94"/>
  <c r="C9" i="94"/>
  <c r="B9" i="94"/>
  <c r="DB8" i="94"/>
  <c r="DA8" i="94"/>
  <c r="CT8" i="94"/>
  <c r="CR8" i="94"/>
  <c r="CQ8" i="94"/>
  <c r="CJ8" i="94"/>
  <c r="CH8" i="94"/>
  <c r="CG8" i="94"/>
  <c r="BZ8" i="94"/>
  <c r="BX8" i="94"/>
  <c r="BW8" i="94"/>
  <c r="BP8" i="94"/>
  <c r="BN8" i="94"/>
  <c r="BM8" i="94"/>
  <c r="BF8" i="94"/>
  <c r="BD8" i="94"/>
  <c r="BC8" i="94"/>
  <c r="AV8" i="94"/>
  <c r="AT8" i="94"/>
  <c r="AS8" i="94"/>
  <c r="AL8" i="94"/>
  <c r="AJ8" i="94"/>
  <c r="AI8" i="94"/>
  <c r="AB8" i="94"/>
  <c r="Z8" i="94"/>
  <c r="Y8" i="94"/>
  <c r="R8" i="94"/>
  <c r="P8" i="94"/>
  <c r="O8" i="94"/>
  <c r="H8" i="94"/>
  <c r="C8" i="94"/>
  <c r="B8" i="94"/>
  <c r="DB7" i="94"/>
  <c r="DA7" i="94"/>
  <c r="CT7" i="94"/>
  <c r="CR7" i="94"/>
  <c r="CQ7" i="94"/>
  <c r="CJ7" i="94"/>
  <c r="CH7" i="94"/>
  <c r="CG7" i="94"/>
  <c r="BZ7" i="94"/>
  <c r="BX7" i="94"/>
  <c r="BW7" i="94"/>
  <c r="BP7" i="94"/>
  <c r="BN7" i="94"/>
  <c r="BM7" i="94"/>
  <c r="BF7" i="94"/>
  <c r="BD7" i="94"/>
  <c r="BC7" i="94"/>
  <c r="AV7" i="94"/>
  <c r="AT7" i="94"/>
  <c r="AS7" i="94"/>
  <c r="AL7" i="94"/>
  <c r="AJ7" i="94"/>
  <c r="AI7" i="94"/>
  <c r="AB7" i="94"/>
  <c r="Z7" i="94"/>
  <c r="Y7" i="94"/>
  <c r="R7" i="94"/>
  <c r="P7" i="94"/>
  <c r="O7" i="94"/>
  <c r="H7" i="94"/>
  <c r="C7" i="94"/>
  <c r="B7" i="94"/>
  <c r="DB6" i="94"/>
  <c r="DA6" i="94"/>
  <c r="CT6" i="94"/>
  <c r="CR6" i="94"/>
  <c r="CQ6" i="94"/>
  <c r="CJ6" i="94"/>
  <c r="CH6" i="94"/>
  <c r="CG6" i="94"/>
  <c r="BZ6" i="94"/>
  <c r="BX6" i="94"/>
  <c r="BW6" i="94"/>
  <c r="BP6" i="94"/>
  <c r="BN6" i="94"/>
  <c r="BM6" i="94"/>
  <c r="BF6" i="94"/>
  <c r="BD6" i="94"/>
  <c r="BC6" i="94"/>
  <c r="AV6" i="94"/>
  <c r="AT6" i="94"/>
  <c r="AS6" i="94"/>
  <c r="AL6" i="94"/>
  <c r="AJ6" i="94"/>
  <c r="AI6" i="94"/>
  <c r="AB6" i="94"/>
  <c r="Z6" i="94"/>
  <c r="Y6" i="94"/>
  <c r="R6" i="94"/>
  <c r="P6" i="94"/>
  <c r="O6" i="94"/>
  <c r="H6" i="94"/>
  <c r="C6" i="94"/>
  <c r="B6" i="94"/>
  <c r="DB5" i="94"/>
  <c r="DA5" i="94"/>
  <c r="CT5" i="94"/>
  <c r="CR5" i="94"/>
  <c r="CQ5" i="94"/>
  <c r="CJ5" i="94"/>
  <c r="CH5" i="94"/>
  <c r="CG5" i="94"/>
  <c r="BZ5" i="94"/>
  <c r="BX5" i="94"/>
  <c r="BW5" i="94"/>
  <c r="BP5" i="94"/>
  <c r="BN5" i="94"/>
  <c r="BM5" i="94"/>
  <c r="BF5" i="94"/>
  <c r="BD5" i="94"/>
  <c r="BC5" i="94"/>
  <c r="AV5" i="94"/>
  <c r="AT5" i="94"/>
  <c r="AS5" i="94"/>
  <c r="AL5" i="94"/>
  <c r="AJ5" i="94"/>
  <c r="AI5" i="94"/>
  <c r="AB5" i="94"/>
  <c r="Z5" i="94"/>
  <c r="Y5" i="94"/>
  <c r="R5" i="94"/>
  <c r="P5" i="94"/>
  <c r="O5" i="94"/>
  <c r="H5" i="94"/>
  <c r="C5" i="94"/>
  <c r="B5" i="94"/>
  <c r="B2" i="94"/>
  <c r="DB28" i="93"/>
  <c r="DA28" i="93"/>
  <c r="CT28" i="93"/>
  <c r="CR28" i="93"/>
  <c r="CQ28" i="93"/>
  <c r="CJ28" i="93"/>
  <c r="CH28" i="93"/>
  <c r="CG28" i="93"/>
  <c r="BZ28" i="93"/>
  <c r="BX28" i="93"/>
  <c r="BW28" i="93"/>
  <c r="BP28" i="93"/>
  <c r="BN28" i="93"/>
  <c r="BM28" i="93"/>
  <c r="BF28" i="93"/>
  <c r="BD28" i="93"/>
  <c r="BC28" i="93"/>
  <c r="AV28" i="93"/>
  <c r="AT28" i="93"/>
  <c r="AS28" i="93"/>
  <c r="AL28" i="93"/>
  <c r="AJ28" i="93"/>
  <c r="AI28" i="93"/>
  <c r="AB28" i="93"/>
  <c r="Z28" i="93"/>
  <c r="Y28" i="93"/>
  <c r="R28" i="93"/>
  <c r="P28" i="93"/>
  <c r="O28" i="93"/>
  <c r="H28" i="93"/>
  <c r="C28" i="93"/>
  <c r="B28" i="93"/>
  <c r="DB27" i="93"/>
  <c r="DA27" i="93"/>
  <c r="CT27" i="93"/>
  <c r="CR27" i="93"/>
  <c r="CQ27" i="93"/>
  <c r="CJ27" i="93"/>
  <c r="CH27" i="93"/>
  <c r="CG27" i="93"/>
  <c r="BZ27" i="93"/>
  <c r="BX27" i="93"/>
  <c r="BW27" i="93"/>
  <c r="BP27" i="93"/>
  <c r="BN27" i="93"/>
  <c r="BM27" i="93"/>
  <c r="BF27" i="93"/>
  <c r="BD27" i="93"/>
  <c r="BC27" i="93"/>
  <c r="AV27" i="93"/>
  <c r="AT27" i="93"/>
  <c r="AS27" i="93"/>
  <c r="AL27" i="93"/>
  <c r="AJ27" i="93"/>
  <c r="AI27" i="93"/>
  <c r="AB27" i="93"/>
  <c r="Z27" i="93"/>
  <c r="Y27" i="93"/>
  <c r="R27" i="93"/>
  <c r="P27" i="93"/>
  <c r="O27" i="93"/>
  <c r="H27" i="93"/>
  <c r="C27" i="93"/>
  <c r="DB26" i="93"/>
  <c r="DA26" i="93"/>
  <c r="CT26" i="93"/>
  <c r="CR26" i="93"/>
  <c r="CQ26" i="93"/>
  <c r="CJ26" i="93"/>
  <c r="CH26" i="93"/>
  <c r="CG26" i="93"/>
  <c r="BZ26" i="93"/>
  <c r="BX26" i="93"/>
  <c r="BW26" i="93"/>
  <c r="BP26" i="93"/>
  <c r="BN26" i="93"/>
  <c r="BM26" i="93"/>
  <c r="BF26" i="93"/>
  <c r="BD26" i="93"/>
  <c r="BC26" i="93"/>
  <c r="AV26" i="93"/>
  <c r="AT26" i="93"/>
  <c r="AS26" i="93"/>
  <c r="AL26" i="93"/>
  <c r="AJ26" i="93"/>
  <c r="AI26" i="93"/>
  <c r="AB26" i="93"/>
  <c r="Z26" i="93"/>
  <c r="Y26" i="93"/>
  <c r="R26" i="93"/>
  <c r="P26" i="93"/>
  <c r="O26" i="93"/>
  <c r="H26" i="93"/>
  <c r="C26" i="93"/>
  <c r="B26" i="93"/>
  <c r="DB25" i="93"/>
  <c r="DA25" i="93"/>
  <c r="CT25" i="93"/>
  <c r="CR25" i="93"/>
  <c r="CQ25" i="93"/>
  <c r="CJ25" i="93"/>
  <c r="CH25" i="93"/>
  <c r="CG25" i="93"/>
  <c r="BZ25" i="93"/>
  <c r="BX25" i="93"/>
  <c r="BW25" i="93"/>
  <c r="BP25" i="93"/>
  <c r="BN25" i="93"/>
  <c r="BM25" i="93"/>
  <c r="BF25" i="93"/>
  <c r="BD25" i="93"/>
  <c r="BC25" i="93"/>
  <c r="AV25" i="93"/>
  <c r="AT25" i="93"/>
  <c r="AS25" i="93"/>
  <c r="AL25" i="93"/>
  <c r="AJ25" i="93"/>
  <c r="AI25" i="93"/>
  <c r="AB25" i="93"/>
  <c r="Z25" i="93"/>
  <c r="Y25" i="93"/>
  <c r="R25" i="93"/>
  <c r="P25" i="93"/>
  <c r="O25" i="93"/>
  <c r="H25" i="93"/>
  <c r="C25" i="93"/>
  <c r="DB24" i="93"/>
  <c r="DA24" i="93"/>
  <c r="CT24" i="93"/>
  <c r="CR24" i="93"/>
  <c r="CQ24" i="93"/>
  <c r="CJ24" i="93"/>
  <c r="CH24" i="93"/>
  <c r="CG24" i="93"/>
  <c r="BZ24" i="93"/>
  <c r="BX24" i="93"/>
  <c r="BW24" i="93"/>
  <c r="BP24" i="93"/>
  <c r="BN24" i="93"/>
  <c r="BM24" i="93"/>
  <c r="BF24" i="93"/>
  <c r="BD24" i="93"/>
  <c r="BC24" i="93"/>
  <c r="AV24" i="93"/>
  <c r="AT24" i="93"/>
  <c r="AS24" i="93"/>
  <c r="AL24" i="93"/>
  <c r="AJ24" i="93"/>
  <c r="AI24" i="93"/>
  <c r="AB24" i="93"/>
  <c r="Z24" i="93"/>
  <c r="Y24" i="93"/>
  <c r="R24" i="93"/>
  <c r="P24" i="93"/>
  <c r="O24" i="93"/>
  <c r="H24" i="93"/>
  <c r="C24" i="93"/>
  <c r="DB23" i="93"/>
  <c r="DA23" i="93"/>
  <c r="CT23" i="93"/>
  <c r="CR23" i="93"/>
  <c r="CQ23" i="93"/>
  <c r="CJ23" i="93"/>
  <c r="CH23" i="93"/>
  <c r="CG23" i="93"/>
  <c r="BZ23" i="93"/>
  <c r="BX23" i="93"/>
  <c r="BW23" i="93"/>
  <c r="BP23" i="93"/>
  <c r="BN23" i="93"/>
  <c r="BM23" i="93"/>
  <c r="BF23" i="93"/>
  <c r="BD23" i="93"/>
  <c r="BC23" i="93"/>
  <c r="AV23" i="93"/>
  <c r="AT23" i="93"/>
  <c r="AS23" i="93"/>
  <c r="AL23" i="93"/>
  <c r="AJ23" i="93"/>
  <c r="AI23" i="93"/>
  <c r="AB23" i="93"/>
  <c r="Z23" i="93"/>
  <c r="Y23" i="93"/>
  <c r="R23" i="93"/>
  <c r="P23" i="93"/>
  <c r="O23" i="93"/>
  <c r="H23" i="93"/>
  <c r="C23" i="93"/>
  <c r="DB22" i="93"/>
  <c r="DA22" i="93"/>
  <c r="CT22" i="93"/>
  <c r="CR22" i="93"/>
  <c r="CQ22" i="93"/>
  <c r="CJ22" i="93"/>
  <c r="CH22" i="93"/>
  <c r="CG22" i="93"/>
  <c r="BZ22" i="93"/>
  <c r="BX22" i="93"/>
  <c r="BW22" i="93"/>
  <c r="BP22" i="93"/>
  <c r="BN22" i="93"/>
  <c r="BM22" i="93"/>
  <c r="BF22" i="93"/>
  <c r="BD22" i="93"/>
  <c r="BC22" i="93"/>
  <c r="AV22" i="93"/>
  <c r="AT22" i="93"/>
  <c r="AS22" i="93"/>
  <c r="AL22" i="93"/>
  <c r="AJ22" i="93"/>
  <c r="AI22" i="93"/>
  <c r="AB22" i="93"/>
  <c r="Z22" i="93"/>
  <c r="Y22" i="93"/>
  <c r="R22" i="93"/>
  <c r="P22" i="93"/>
  <c r="O22" i="93"/>
  <c r="H22" i="93"/>
  <c r="C22" i="93"/>
  <c r="DB21" i="93"/>
  <c r="DA21" i="93"/>
  <c r="CT21" i="93"/>
  <c r="CR21" i="93"/>
  <c r="CQ21" i="93"/>
  <c r="CJ21" i="93"/>
  <c r="CH21" i="93"/>
  <c r="CG21" i="93"/>
  <c r="BZ21" i="93"/>
  <c r="BX21" i="93"/>
  <c r="BW21" i="93"/>
  <c r="BP21" i="93"/>
  <c r="BN21" i="93"/>
  <c r="BM21" i="93"/>
  <c r="BF21" i="93"/>
  <c r="BD21" i="93"/>
  <c r="BC21" i="93"/>
  <c r="AV21" i="93"/>
  <c r="AT21" i="93"/>
  <c r="AS21" i="93"/>
  <c r="AL21" i="93"/>
  <c r="AJ21" i="93"/>
  <c r="AI21" i="93"/>
  <c r="AB21" i="93"/>
  <c r="Z21" i="93"/>
  <c r="Y21" i="93"/>
  <c r="R21" i="93"/>
  <c r="P21" i="93"/>
  <c r="O21" i="93"/>
  <c r="H21" i="93"/>
  <c r="C21" i="93"/>
  <c r="DB20" i="93"/>
  <c r="DA20" i="93"/>
  <c r="CT20" i="93"/>
  <c r="CR20" i="93"/>
  <c r="CQ20" i="93"/>
  <c r="CJ20" i="93"/>
  <c r="CH20" i="93"/>
  <c r="CG20" i="93"/>
  <c r="BZ20" i="93"/>
  <c r="BX20" i="93"/>
  <c r="BW20" i="93"/>
  <c r="BP20" i="93"/>
  <c r="BN20" i="93"/>
  <c r="BM20" i="93"/>
  <c r="BF20" i="93"/>
  <c r="BD20" i="93"/>
  <c r="BC20" i="93"/>
  <c r="AV20" i="93"/>
  <c r="AT20" i="93"/>
  <c r="AS20" i="93"/>
  <c r="AL20" i="93"/>
  <c r="AJ20" i="93"/>
  <c r="AI20" i="93"/>
  <c r="AB20" i="93"/>
  <c r="Z20" i="93"/>
  <c r="Y20" i="93"/>
  <c r="R20" i="93"/>
  <c r="P20" i="93"/>
  <c r="O20" i="93"/>
  <c r="H20" i="93"/>
  <c r="C20" i="93"/>
  <c r="DB19" i="93"/>
  <c r="DA19" i="93"/>
  <c r="CT19" i="93"/>
  <c r="CR19" i="93"/>
  <c r="CQ19" i="93"/>
  <c r="CJ19" i="93"/>
  <c r="CH19" i="93"/>
  <c r="CG19" i="93"/>
  <c r="BZ19" i="93"/>
  <c r="BX19" i="93"/>
  <c r="BW19" i="93"/>
  <c r="BP19" i="93"/>
  <c r="BN19" i="93"/>
  <c r="BM19" i="93"/>
  <c r="BF19" i="93"/>
  <c r="BD19" i="93"/>
  <c r="BC19" i="93"/>
  <c r="AV19" i="93"/>
  <c r="AT19" i="93"/>
  <c r="AS19" i="93"/>
  <c r="AL19" i="93"/>
  <c r="AJ19" i="93"/>
  <c r="AI19" i="93"/>
  <c r="AB19" i="93"/>
  <c r="Z19" i="93"/>
  <c r="Y19" i="93"/>
  <c r="R19" i="93"/>
  <c r="P19" i="93"/>
  <c r="O19" i="93"/>
  <c r="H19" i="93"/>
  <c r="C19" i="93"/>
  <c r="B16" i="93"/>
  <c r="DB14" i="93"/>
  <c r="DA14" i="93"/>
  <c r="CT14" i="93"/>
  <c r="CR14" i="93"/>
  <c r="CQ14" i="93"/>
  <c r="CJ14" i="93"/>
  <c r="CH14" i="93"/>
  <c r="CG14" i="93"/>
  <c r="BZ14" i="93"/>
  <c r="BX14" i="93"/>
  <c r="BW14" i="93"/>
  <c r="BP14" i="93"/>
  <c r="BN14" i="93"/>
  <c r="BM14" i="93"/>
  <c r="BF14" i="93"/>
  <c r="BD14" i="93"/>
  <c r="BC14" i="93"/>
  <c r="AV14" i="93"/>
  <c r="AT14" i="93"/>
  <c r="AS14" i="93"/>
  <c r="AL14" i="93"/>
  <c r="AJ14" i="93"/>
  <c r="AI14" i="93"/>
  <c r="AB14" i="93"/>
  <c r="Z14" i="93"/>
  <c r="Y14" i="93"/>
  <c r="R14" i="93"/>
  <c r="P14" i="93"/>
  <c r="O14" i="93"/>
  <c r="H14" i="93"/>
  <c r="C14" i="93"/>
  <c r="DB13" i="93"/>
  <c r="DA13" i="93"/>
  <c r="CT13" i="93"/>
  <c r="CR13" i="93"/>
  <c r="CQ13" i="93"/>
  <c r="CJ13" i="93"/>
  <c r="CH13" i="93"/>
  <c r="CG13" i="93"/>
  <c r="BZ13" i="93"/>
  <c r="BX13" i="93"/>
  <c r="BW13" i="93"/>
  <c r="BP13" i="93"/>
  <c r="BN13" i="93"/>
  <c r="BM13" i="93"/>
  <c r="BF13" i="93"/>
  <c r="BD13" i="93"/>
  <c r="BC13" i="93"/>
  <c r="AV13" i="93"/>
  <c r="AT13" i="93"/>
  <c r="AS13" i="93"/>
  <c r="AL13" i="93"/>
  <c r="AJ13" i="93"/>
  <c r="AI13" i="93"/>
  <c r="AB13" i="93"/>
  <c r="Z13" i="93"/>
  <c r="Y13" i="93"/>
  <c r="R13" i="93"/>
  <c r="P13" i="93"/>
  <c r="O13" i="93"/>
  <c r="H13" i="93"/>
  <c r="C13" i="93"/>
  <c r="B13" i="93"/>
  <c r="DB12" i="93"/>
  <c r="DA12" i="93"/>
  <c r="CT12" i="93"/>
  <c r="CR12" i="93"/>
  <c r="CQ12" i="93"/>
  <c r="CJ12" i="93"/>
  <c r="CH12" i="93"/>
  <c r="CG12" i="93"/>
  <c r="BZ12" i="93"/>
  <c r="BX12" i="93"/>
  <c r="BW12" i="93"/>
  <c r="BP12" i="93"/>
  <c r="BN12" i="93"/>
  <c r="BM12" i="93"/>
  <c r="BF12" i="93"/>
  <c r="BD12" i="93"/>
  <c r="BC12" i="93"/>
  <c r="AV12" i="93"/>
  <c r="AT12" i="93"/>
  <c r="AS12" i="93"/>
  <c r="AL12" i="93"/>
  <c r="AJ12" i="93"/>
  <c r="AI12" i="93"/>
  <c r="AB12" i="93"/>
  <c r="Z12" i="93"/>
  <c r="Y12" i="93"/>
  <c r="R12" i="93"/>
  <c r="P12" i="93"/>
  <c r="O12" i="93"/>
  <c r="H12" i="93"/>
  <c r="C12" i="93"/>
  <c r="DB11" i="93"/>
  <c r="DA11" i="93"/>
  <c r="CT11" i="93"/>
  <c r="CR11" i="93"/>
  <c r="CQ11" i="93"/>
  <c r="CJ11" i="93"/>
  <c r="CH11" i="93"/>
  <c r="CG11" i="93"/>
  <c r="BZ11" i="93"/>
  <c r="BX11" i="93"/>
  <c r="BW11" i="93"/>
  <c r="BP11" i="93"/>
  <c r="BN11" i="93"/>
  <c r="BM11" i="93"/>
  <c r="BF11" i="93"/>
  <c r="BD11" i="93"/>
  <c r="BC11" i="93"/>
  <c r="AV11" i="93"/>
  <c r="AT11" i="93"/>
  <c r="AS11" i="93"/>
  <c r="AL11" i="93"/>
  <c r="AJ11" i="93"/>
  <c r="AI11" i="93"/>
  <c r="AB11" i="93"/>
  <c r="Z11" i="93"/>
  <c r="Y11" i="93"/>
  <c r="R11" i="93"/>
  <c r="P11" i="93"/>
  <c r="O11" i="93"/>
  <c r="H11" i="93"/>
  <c r="C11" i="93"/>
  <c r="B11" i="93"/>
  <c r="DB10" i="93"/>
  <c r="DA10" i="93"/>
  <c r="CT10" i="93"/>
  <c r="CR10" i="93"/>
  <c r="CQ10" i="93"/>
  <c r="CJ10" i="93"/>
  <c r="CH10" i="93"/>
  <c r="CG10" i="93"/>
  <c r="BZ10" i="93"/>
  <c r="BX10" i="93"/>
  <c r="BW10" i="93"/>
  <c r="BP10" i="93"/>
  <c r="BN10" i="93"/>
  <c r="BM10" i="93"/>
  <c r="BF10" i="93"/>
  <c r="BD10" i="93"/>
  <c r="BC10" i="93"/>
  <c r="AV10" i="93"/>
  <c r="AT10" i="93"/>
  <c r="AS10" i="93"/>
  <c r="AL10" i="93"/>
  <c r="AJ10" i="93"/>
  <c r="AI10" i="93"/>
  <c r="AB10" i="93"/>
  <c r="Z10" i="93"/>
  <c r="Y10" i="93"/>
  <c r="R10" i="93"/>
  <c r="P10" i="93"/>
  <c r="O10" i="93"/>
  <c r="H10" i="93"/>
  <c r="C10" i="93"/>
  <c r="DB9" i="93"/>
  <c r="DA9" i="93"/>
  <c r="CT9" i="93"/>
  <c r="CR9" i="93"/>
  <c r="CQ9" i="93"/>
  <c r="CJ9" i="93"/>
  <c r="CH9" i="93"/>
  <c r="CG9" i="93"/>
  <c r="BZ9" i="93"/>
  <c r="BX9" i="93"/>
  <c r="BW9" i="93"/>
  <c r="BP9" i="93"/>
  <c r="BN9" i="93"/>
  <c r="BM9" i="93"/>
  <c r="BF9" i="93"/>
  <c r="BD9" i="93"/>
  <c r="BC9" i="93"/>
  <c r="AV9" i="93"/>
  <c r="AT9" i="93"/>
  <c r="AS9" i="93"/>
  <c r="AL9" i="93"/>
  <c r="AJ9" i="93"/>
  <c r="AI9" i="93"/>
  <c r="AB9" i="93"/>
  <c r="Z9" i="93"/>
  <c r="Y9" i="93"/>
  <c r="R9" i="93"/>
  <c r="P9" i="93"/>
  <c r="O9" i="93"/>
  <c r="H9" i="93"/>
  <c r="C9" i="93"/>
  <c r="DB8" i="93"/>
  <c r="DA8" i="93"/>
  <c r="CT8" i="93"/>
  <c r="CR8" i="93"/>
  <c r="CQ8" i="93"/>
  <c r="CJ8" i="93"/>
  <c r="CH8" i="93"/>
  <c r="CG8" i="93"/>
  <c r="BZ8" i="93"/>
  <c r="BX8" i="93"/>
  <c r="BW8" i="93"/>
  <c r="BP8" i="93"/>
  <c r="BN8" i="93"/>
  <c r="BM8" i="93"/>
  <c r="BF8" i="93"/>
  <c r="BD8" i="93"/>
  <c r="BC8" i="93"/>
  <c r="AV8" i="93"/>
  <c r="AT8" i="93"/>
  <c r="AS8" i="93"/>
  <c r="AL8" i="93"/>
  <c r="AJ8" i="93"/>
  <c r="AI8" i="93"/>
  <c r="AB8" i="93"/>
  <c r="Z8" i="93"/>
  <c r="Y8" i="93"/>
  <c r="R8" i="93"/>
  <c r="P8" i="93"/>
  <c r="O8" i="93"/>
  <c r="H8" i="93"/>
  <c r="C8" i="93"/>
  <c r="DB7" i="93"/>
  <c r="DA7" i="93"/>
  <c r="CT7" i="93"/>
  <c r="CR7" i="93"/>
  <c r="CQ7" i="93"/>
  <c r="CJ7" i="93"/>
  <c r="CH7" i="93"/>
  <c r="CG7" i="93"/>
  <c r="BZ7" i="93"/>
  <c r="BX7" i="93"/>
  <c r="BW7" i="93"/>
  <c r="BP7" i="93"/>
  <c r="BN7" i="93"/>
  <c r="BM7" i="93"/>
  <c r="BF7" i="93"/>
  <c r="BD7" i="93"/>
  <c r="BC7" i="93"/>
  <c r="AV7" i="93"/>
  <c r="AT7" i="93"/>
  <c r="AS7" i="93"/>
  <c r="AL7" i="93"/>
  <c r="AJ7" i="93"/>
  <c r="AI7" i="93"/>
  <c r="AB7" i="93"/>
  <c r="Z7" i="93"/>
  <c r="Y7" i="93"/>
  <c r="R7" i="93"/>
  <c r="P7" i="93"/>
  <c r="O7" i="93"/>
  <c r="H7" i="93"/>
  <c r="C7" i="93"/>
  <c r="DB6" i="93"/>
  <c r="DA6" i="93"/>
  <c r="CT6" i="93"/>
  <c r="CR6" i="93"/>
  <c r="CQ6" i="93"/>
  <c r="CJ6" i="93"/>
  <c r="CH6" i="93"/>
  <c r="CG6" i="93"/>
  <c r="BZ6" i="93"/>
  <c r="BX6" i="93"/>
  <c r="BW6" i="93"/>
  <c r="BP6" i="93"/>
  <c r="BN6" i="93"/>
  <c r="BM6" i="93"/>
  <c r="BF6" i="93"/>
  <c r="BD6" i="93"/>
  <c r="BC6" i="93"/>
  <c r="AV6" i="93"/>
  <c r="AT6" i="93"/>
  <c r="AS6" i="93"/>
  <c r="AL6" i="93"/>
  <c r="AJ6" i="93"/>
  <c r="AI6" i="93"/>
  <c r="AB6" i="93"/>
  <c r="Z6" i="93"/>
  <c r="Y6" i="93"/>
  <c r="R6" i="93"/>
  <c r="P6" i="93"/>
  <c r="O6" i="93"/>
  <c r="H6" i="93"/>
  <c r="C6" i="93"/>
  <c r="DB5" i="93"/>
  <c r="DA5" i="93"/>
  <c r="CT5" i="93"/>
  <c r="CR5" i="93"/>
  <c r="CQ5" i="93"/>
  <c r="CJ5" i="93"/>
  <c r="CH5" i="93"/>
  <c r="CG5" i="93"/>
  <c r="BZ5" i="93"/>
  <c r="BX5" i="93"/>
  <c r="BW5" i="93"/>
  <c r="BP5" i="93"/>
  <c r="BN5" i="93"/>
  <c r="BM5" i="93"/>
  <c r="BF5" i="93"/>
  <c r="BD5" i="93"/>
  <c r="BC5" i="93"/>
  <c r="AV5" i="93"/>
  <c r="AT5" i="93"/>
  <c r="AS5" i="93"/>
  <c r="AL5" i="93"/>
  <c r="AJ5" i="93"/>
  <c r="AI5" i="93"/>
  <c r="AB5" i="93"/>
  <c r="Z5" i="93"/>
  <c r="Y5" i="93"/>
  <c r="R5" i="93"/>
  <c r="P5" i="93"/>
  <c r="O5" i="93"/>
  <c r="H5" i="93"/>
  <c r="C5" i="93"/>
  <c r="B5" i="93"/>
  <c r="B2" i="93"/>
  <c r="DB28" i="92"/>
  <c r="DA28" i="92"/>
  <c r="CT28" i="92"/>
  <c r="CR28" i="92"/>
  <c r="CQ28" i="92"/>
  <c r="CJ28" i="92"/>
  <c r="CH28" i="92"/>
  <c r="CG28" i="92"/>
  <c r="BZ28" i="92"/>
  <c r="BX28" i="92"/>
  <c r="BW28" i="92"/>
  <c r="BP28" i="92"/>
  <c r="BN28" i="92"/>
  <c r="BM28" i="92"/>
  <c r="BF28" i="92"/>
  <c r="BD28" i="92"/>
  <c r="BC28" i="92"/>
  <c r="AV28" i="92"/>
  <c r="AT28" i="92"/>
  <c r="AS28" i="92"/>
  <c r="AL28" i="92"/>
  <c r="AJ28" i="92"/>
  <c r="AI28" i="92"/>
  <c r="AB28" i="92"/>
  <c r="Z28" i="92"/>
  <c r="Y28" i="92"/>
  <c r="R28" i="92"/>
  <c r="P28" i="92"/>
  <c r="O28" i="92"/>
  <c r="H28" i="92"/>
  <c r="C28" i="92"/>
  <c r="DB27" i="92"/>
  <c r="DA27" i="92"/>
  <c r="CT27" i="92"/>
  <c r="CR27" i="92"/>
  <c r="CQ27" i="92"/>
  <c r="CJ27" i="92"/>
  <c r="CH27" i="92"/>
  <c r="CG27" i="92"/>
  <c r="BZ27" i="92"/>
  <c r="BX27" i="92"/>
  <c r="BW27" i="92"/>
  <c r="BP27" i="92"/>
  <c r="BN27" i="92"/>
  <c r="BM27" i="92"/>
  <c r="BF27" i="92"/>
  <c r="BD27" i="92"/>
  <c r="BC27" i="92"/>
  <c r="AV27" i="92"/>
  <c r="AT27" i="92"/>
  <c r="AS27" i="92"/>
  <c r="AL27" i="92"/>
  <c r="AJ27" i="92"/>
  <c r="AI27" i="92"/>
  <c r="AB27" i="92"/>
  <c r="Z27" i="92"/>
  <c r="Y27" i="92"/>
  <c r="R27" i="92"/>
  <c r="P27" i="92"/>
  <c r="O27" i="92"/>
  <c r="H27" i="92"/>
  <c r="C27" i="92"/>
  <c r="DB26" i="92"/>
  <c r="DA26" i="92"/>
  <c r="CT26" i="92"/>
  <c r="CR26" i="92"/>
  <c r="CQ26" i="92"/>
  <c r="CJ26" i="92"/>
  <c r="CH26" i="92"/>
  <c r="CG26" i="92"/>
  <c r="BZ26" i="92"/>
  <c r="BX26" i="92"/>
  <c r="BW26" i="92"/>
  <c r="BP26" i="92"/>
  <c r="BN26" i="92"/>
  <c r="BM26" i="92"/>
  <c r="BF26" i="92"/>
  <c r="BD26" i="92"/>
  <c r="BC26" i="92"/>
  <c r="AV26" i="92"/>
  <c r="AT26" i="92"/>
  <c r="AS26" i="92"/>
  <c r="AL26" i="92"/>
  <c r="AJ26" i="92"/>
  <c r="AI26" i="92"/>
  <c r="AB26" i="92"/>
  <c r="Z26" i="92"/>
  <c r="Y26" i="92"/>
  <c r="R26" i="92"/>
  <c r="P26" i="92"/>
  <c r="O26" i="92"/>
  <c r="H26" i="92"/>
  <c r="C26" i="92"/>
  <c r="DB25" i="92"/>
  <c r="DA25" i="92"/>
  <c r="CT25" i="92"/>
  <c r="CR25" i="92"/>
  <c r="CQ25" i="92"/>
  <c r="CJ25" i="92"/>
  <c r="CH25" i="92"/>
  <c r="CG25" i="92"/>
  <c r="BZ25" i="92"/>
  <c r="BX25" i="92"/>
  <c r="BW25" i="92"/>
  <c r="BP25" i="92"/>
  <c r="BN25" i="92"/>
  <c r="BM25" i="92"/>
  <c r="BF25" i="92"/>
  <c r="BD25" i="92"/>
  <c r="BC25" i="92"/>
  <c r="AV25" i="92"/>
  <c r="AT25" i="92"/>
  <c r="AS25" i="92"/>
  <c r="AL25" i="92"/>
  <c r="AJ25" i="92"/>
  <c r="AI25" i="92"/>
  <c r="AB25" i="92"/>
  <c r="Z25" i="92"/>
  <c r="Y25" i="92"/>
  <c r="R25" i="92"/>
  <c r="P25" i="92"/>
  <c r="O25" i="92"/>
  <c r="H25" i="92"/>
  <c r="C25" i="92"/>
  <c r="DB24" i="92"/>
  <c r="DA24" i="92"/>
  <c r="CT24" i="92"/>
  <c r="CR24" i="92"/>
  <c r="CQ24" i="92"/>
  <c r="CJ24" i="92"/>
  <c r="CH24" i="92"/>
  <c r="CG24" i="92"/>
  <c r="BZ24" i="92"/>
  <c r="BX24" i="92"/>
  <c r="BW24" i="92"/>
  <c r="BP24" i="92"/>
  <c r="BN24" i="92"/>
  <c r="BM24" i="92"/>
  <c r="BF24" i="92"/>
  <c r="BD24" i="92"/>
  <c r="BC24" i="92"/>
  <c r="AV24" i="92"/>
  <c r="AT24" i="92"/>
  <c r="AS24" i="92"/>
  <c r="AL24" i="92"/>
  <c r="AJ24" i="92"/>
  <c r="AI24" i="92"/>
  <c r="AB24" i="92"/>
  <c r="Z24" i="92"/>
  <c r="Y24" i="92"/>
  <c r="R24" i="92"/>
  <c r="P24" i="92"/>
  <c r="O24" i="92"/>
  <c r="H24" i="92"/>
  <c r="C24" i="92"/>
  <c r="DB23" i="92"/>
  <c r="DA23" i="92"/>
  <c r="CT23" i="92"/>
  <c r="CR23" i="92"/>
  <c r="CQ23" i="92"/>
  <c r="CJ23" i="92"/>
  <c r="CH23" i="92"/>
  <c r="CG23" i="92"/>
  <c r="BZ23" i="92"/>
  <c r="BX23" i="92"/>
  <c r="BW23" i="92"/>
  <c r="BP23" i="92"/>
  <c r="BN23" i="92"/>
  <c r="BM23" i="92"/>
  <c r="BF23" i="92"/>
  <c r="BD23" i="92"/>
  <c r="BC23" i="92"/>
  <c r="AV23" i="92"/>
  <c r="AT23" i="92"/>
  <c r="AS23" i="92"/>
  <c r="AL23" i="92"/>
  <c r="AJ23" i="92"/>
  <c r="AI23" i="92"/>
  <c r="AB23" i="92"/>
  <c r="Z23" i="92"/>
  <c r="Y23" i="92"/>
  <c r="R23" i="92"/>
  <c r="P23" i="92"/>
  <c r="O23" i="92"/>
  <c r="H23" i="92"/>
  <c r="C23" i="92"/>
  <c r="DB22" i="92"/>
  <c r="DA22" i="92"/>
  <c r="CT22" i="92"/>
  <c r="CR22" i="92"/>
  <c r="CQ22" i="92"/>
  <c r="CJ22" i="92"/>
  <c r="CH22" i="92"/>
  <c r="CG22" i="92"/>
  <c r="BZ22" i="92"/>
  <c r="BX22" i="92"/>
  <c r="BW22" i="92"/>
  <c r="BP22" i="92"/>
  <c r="BN22" i="92"/>
  <c r="BM22" i="92"/>
  <c r="BF22" i="92"/>
  <c r="BD22" i="92"/>
  <c r="BC22" i="92"/>
  <c r="AV22" i="92"/>
  <c r="AT22" i="92"/>
  <c r="AS22" i="92"/>
  <c r="AL22" i="92"/>
  <c r="AJ22" i="92"/>
  <c r="AI22" i="92"/>
  <c r="AB22" i="92"/>
  <c r="Z22" i="92"/>
  <c r="Y22" i="92"/>
  <c r="R22" i="92"/>
  <c r="P22" i="92"/>
  <c r="O22" i="92"/>
  <c r="H22" i="92"/>
  <c r="C22" i="92"/>
  <c r="DB21" i="92"/>
  <c r="DA21" i="92"/>
  <c r="CT21" i="92"/>
  <c r="CR21" i="92"/>
  <c r="CQ21" i="92"/>
  <c r="CJ21" i="92"/>
  <c r="CH21" i="92"/>
  <c r="CG21" i="92"/>
  <c r="BZ21" i="92"/>
  <c r="BX21" i="92"/>
  <c r="BW21" i="92"/>
  <c r="BP21" i="92"/>
  <c r="BN21" i="92"/>
  <c r="BM21" i="92"/>
  <c r="BF21" i="92"/>
  <c r="BD21" i="92"/>
  <c r="BC21" i="92"/>
  <c r="AV21" i="92"/>
  <c r="AT21" i="92"/>
  <c r="AS21" i="92"/>
  <c r="AL21" i="92"/>
  <c r="AJ21" i="92"/>
  <c r="AI21" i="92"/>
  <c r="AB21" i="92"/>
  <c r="Z21" i="92"/>
  <c r="Y21" i="92"/>
  <c r="R21" i="92"/>
  <c r="P21" i="92"/>
  <c r="O21" i="92"/>
  <c r="H21" i="92"/>
  <c r="C21" i="92"/>
  <c r="DB20" i="92"/>
  <c r="DA20" i="92"/>
  <c r="CT20" i="92"/>
  <c r="CR20" i="92"/>
  <c r="CQ20" i="92"/>
  <c r="CJ20" i="92"/>
  <c r="CH20" i="92"/>
  <c r="CG20" i="92"/>
  <c r="BZ20" i="92"/>
  <c r="BX20" i="92"/>
  <c r="BW20" i="92"/>
  <c r="BP20" i="92"/>
  <c r="BN20" i="92"/>
  <c r="BM20" i="92"/>
  <c r="BF20" i="92"/>
  <c r="BD20" i="92"/>
  <c r="BC20" i="92"/>
  <c r="AV20" i="92"/>
  <c r="AT20" i="92"/>
  <c r="AS20" i="92"/>
  <c r="AL20" i="92"/>
  <c r="AJ20" i="92"/>
  <c r="AI20" i="92"/>
  <c r="AB20" i="92"/>
  <c r="Z20" i="92"/>
  <c r="Y20" i="92"/>
  <c r="R20" i="92"/>
  <c r="P20" i="92"/>
  <c r="O20" i="92"/>
  <c r="H20" i="92"/>
  <c r="C20" i="92"/>
  <c r="DB19" i="92"/>
  <c r="DA19" i="92"/>
  <c r="CT19" i="92"/>
  <c r="CR19" i="92"/>
  <c r="CQ19" i="92"/>
  <c r="CJ19" i="92"/>
  <c r="CH19" i="92"/>
  <c r="CG19" i="92"/>
  <c r="BZ19" i="92"/>
  <c r="BX19" i="92"/>
  <c r="BW19" i="92"/>
  <c r="BP19" i="92"/>
  <c r="BN19" i="92"/>
  <c r="BM19" i="92"/>
  <c r="BF19" i="92"/>
  <c r="BD19" i="92"/>
  <c r="BC19" i="92"/>
  <c r="AV19" i="92"/>
  <c r="AT19" i="92"/>
  <c r="AS19" i="92"/>
  <c r="AL19" i="92"/>
  <c r="AJ19" i="92"/>
  <c r="AI19" i="92"/>
  <c r="AB19" i="92"/>
  <c r="Z19" i="92"/>
  <c r="Y19" i="92"/>
  <c r="R19" i="92"/>
  <c r="P19" i="92"/>
  <c r="O19" i="92"/>
  <c r="H19" i="92"/>
  <c r="C19" i="92"/>
  <c r="B16" i="92"/>
  <c r="DB14" i="92"/>
  <c r="DA14" i="92"/>
  <c r="CT14" i="92"/>
  <c r="CR14" i="92"/>
  <c r="CQ14" i="92"/>
  <c r="CJ14" i="92"/>
  <c r="CH14" i="92"/>
  <c r="CG14" i="92"/>
  <c r="BZ14" i="92"/>
  <c r="BX14" i="92"/>
  <c r="BW14" i="92"/>
  <c r="BP14" i="92"/>
  <c r="BN14" i="92"/>
  <c r="BM14" i="92"/>
  <c r="BF14" i="92"/>
  <c r="BD14" i="92"/>
  <c r="BC14" i="92"/>
  <c r="AV14" i="92"/>
  <c r="AT14" i="92"/>
  <c r="AS14" i="92"/>
  <c r="AL14" i="92"/>
  <c r="AJ14" i="92"/>
  <c r="AI14" i="92"/>
  <c r="AB14" i="92"/>
  <c r="Z14" i="92"/>
  <c r="Y14" i="92"/>
  <c r="R14" i="92"/>
  <c r="P14" i="92"/>
  <c r="O14" i="92"/>
  <c r="H14" i="92"/>
  <c r="C14" i="92"/>
  <c r="DB13" i="92"/>
  <c r="DA13" i="92"/>
  <c r="CT13" i="92"/>
  <c r="CR13" i="92"/>
  <c r="CQ13" i="92"/>
  <c r="CJ13" i="92"/>
  <c r="CH13" i="92"/>
  <c r="CG13" i="92"/>
  <c r="BZ13" i="92"/>
  <c r="BX13" i="92"/>
  <c r="BW13" i="92"/>
  <c r="BP13" i="92"/>
  <c r="BN13" i="92"/>
  <c r="BM13" i="92"/>
  <c r="BF13" i="92"/>
  <c r="BD13" i="92"/>
  <c r="BC13" i="92"/>
  <c r="AV13" i="92"/>
  <c r="AT13" i="92"/>
  <c r="AS13" i="92"/>
  <c r="AL13" i="92"/>
  <c r="AJ13" i="92"/>
  <c r="AI13" i="92"/>
  <c r="AB13" i="92"/>
  <c r="Z13" i="92"/>
  <c r="Y13" i="92"/>
  <c r="R13" i="92"/>
  <c r="P13" i="92"/>
  <c r="O13" i="92"/>
  <c r="H13" i="92"/>
  <c r="C13" i="92"/>
  <c r="DB12" i="92"/>
  <c r="DA12" i="92"/>
  <c r="CT12" i="92"/>
  <c r="CR12" i="92"/>
  <c r="CQ12" i="92"/>
  <c r="CJ12" i="92"/>
  <c r="CH12" i="92"/>
  <c r="CG12" i="92"/>
  <c r="BZ12" i="92"/>
  <c r="BX12" i="92"/>
  <c r="BW12" i="92"/>
  <c r="BP12" i="92"/>
  <c r="BN12" i="92"/>
  <c r="BM12" i="92"/>
  <c r="BF12" i="92"/>
  <c r="BD12" i="92"/>
  <c r="BC12" i="92"/>
  <c r="AV12" i="92"/>
  <c r="AT12" i="92"/>
  <c r="AS12" i="92"/>
  <c r="AL12" i="92"/>
  <c r="AJ12" i="92"/>
  <c r="AI12" i="92"/>
  <c r="AB12" i="92"/>
  <c r="Z12" i="92"/>
  <c r="Y12" i="92"/>
  <c r="R12" i="92"/>
  <c r="P12" i="92"/>
  <c r="O12" i="92"/>
  <c r="H12" i="92"/>
  <c r="C12" i="92"/>
  <c r="DB11" i="92"/>
  <c r="DA11" i="92"/>
  <c r="CT11" i="92"/>
  <c r="CR11" i="92"/>
  <c r="CQ11" i="92"/>
  <c r="CJ11" i="92"/>
  <c r="CH11" i="92"/>
  <c r="CG11" i="92"/>
  <c r="BZ11" i="92"/>
  <c r="BX11" i="92"/>
  <c r="BW11" i="92"/>
  <c r="BP11" i="92"/>
  <c r="BN11" i="92"/>
  <c r="BM11" i="92"/>
  <c r="BF11" i="92"/>
  <c r="BD11" i="92"/>
  <c r="BC11" i="92"/>
  <c r="AV11" i="92"/>
  <c r="AT11" i="92"/>
  <c r="AS11" i="92"/>
  <c r="AL11" i="92"/>
  <c r="AJ11" i="92"/>
  <c r="AI11" i="92"/>
  <c r="AB11" i="92"/>
  <c r="Z11" i="92"/>
  <c r="Y11" i="92"/>
  <c r="R11" i="92"/>
  <c r="P11" i="92"/>
  <c r="O11" i="92"/>
  <c r="H11" i="92"/>
  <c r="C11" i="92"/>
  <c r="DB10" i="92"/>
  <c r="DA10" i="92"/>
  <c r="CT10" i="92"/>
  <c r="CR10" i="92"/>
  <c r="CQ10" i="92"/>
  <c r="CJ10" i="92"/>
  <c r="CH10" i="92"/>
  <c r="CG10" i="92"/>
  <c r="BZ10" i="92"/>
  <c r="BX10" i="92"/>
  <c r="BW10" i="92"/>
  <c r="BP10" i="92"/>
  <c r="BN10" i="92"/>
  <c r="BM10" i="92"/>
  <c r="BF10" i="92"/>
  <c r="BD10" i="92"/>
  <c r="BC10" i="92"/>
  <c r="AV10" i="92"/>
  <c r="AT10" i="92"/>
  <c r="AS10" i="92"/>
  <c r="AL10" i="92"/>
  <c r="AJ10" i="92"/>
  <c r="AI10" i="92"/>
  <c r="AB10" i="92"/>
  <c r="Z10" i="92"/>
  <c r="Y10" i="92"/>
  <c r="R10" i="92"/>
  <c r="P10" i="92"/>
  <c r="O10" i="92"/>
  <c r="H10" i="92"/>
  <c r="C10" i="92"/>
  <c r="DB9" i="92"/>
  <c r="DA9" i="92"/>
  <c r="CT9" i="92"/>
  <c r="CR9" i="92"/>
  <c r="CQ9" i="92"/>
  <c r="CJ9" i="92"/>
  <c r="CH9" i="92"/>
  <c r="CG9" i="92"/>
  <c r="BZ9" i="92"/>
  <c r="BX9" i="92"/>
  <c r="BW9" i="92"/>
  <c r="BP9" i="92"/>
  <c r="BN9" i="92"/>
  <c r="BM9" i="92"/>
  <c r="BF9" i="92"/>
  <c r="BD9" i="92"/>
  <c r="BC9" i="92"/>
  <c r="AV9" i="92"/>
  <c r="AT9" i="92"/>
  <c r="AS9" i="92"/>
  <c r="AL9" i="92"/>
  <c r="AJ9" i="92"/>
  <c r="AI9" i="92"/>
  <c r="AB9" i="92"/>
  <c r="Z9" i="92"/>
  <c r="Y9" i="92"/>
  <c r="R9" i="92"/>
  <c r="P9" i="92"/>
  <c r="O9" i="92"/>
  <c r="H9" i="92"/>
  <c r="C9" i="92"/>
  <c r="DB8" i="92"/>
  <c r="DA8" i="92"/>
  <c r="CT8" i="92"/>
  <c r="CR8" i="92"/>
  <c r="CQ8" i="92"/>
  <c r="CJ8" i="92"/>
  <c r="CH8" i="92"/>
  <c r="CG8" i="92"/>
  <c r="BZ8" i="92"/>
  <c r="BX8" i="92"/>
  <c r="BW8" i="92"/>
  <c r="BP8" i="92"/>
  <c r="BN8" i="92"/>
  <c r="BM8" i="92"/>
  <c r="BF8" i="92"/>
  <c r="BD8" i="92"/>
  <c r="BC8" i="92"/>
  <c r="AV8" i="92"/>
  <c r="AT8" i="92"/>
  <c r="AS8" i="92"/>
  <c r="AL8" i="92"/>
  <c r="AJ8" i="92"/>
  <c r="AI8" i="92"/>
  <c r="AB8" i="92"/>
  <c r="Z8" i="92"/>
  <c r="Y8" i="92"/>
  <c r="R8" i="92"/>
  <c r="P8" i="92"/>
  <c r="O8" i="92"/>
  <c r="H8" i="92"/>
  <c r="C8" i="92"/>
  <c r="DB7" i="92"/>
  <c r="DA7" i="92"/>
  <c r="CT7" i="92"/>
  <c r="CR7" i="92"/>
  <c r="CQ7" i="92"/>
  <c r="CJ7" i="92"/>
  <c r="CH7" i="92"/>
  <c r="CG7" i="92"/>
  <c r="BZ7" i="92"/>
  <c r="BX7" i="92"/>
  <c r="BW7" i="92"/>
  <c r="BP7" i="92"/>
  <c r="BN7" i="92"/>
  <c r="BM7" i="92"/>
  <c r="BF7" i="92"/>
  <c r="BD7" i="92"/>
  <c r="BC7" i="92"/>
  <c r="AV7" i="92"/>
  <c r="AT7" i="92"/>
  <c r="AS7" i="92"/>
  <c r="AL7" i="92"/>
  <c r="AJ7" i="92"/>
  <c r="AI7" i="92"/>
  <c r="AB7" i="92"/>
  <c r="Z7" i="92"/>
  <c r="Y7" i="92"/>
  <c r="R7" i="92"/>
  <c r="P7" i="92"/>
  <c r="O7" i="92"/>
  <c r="H7" i="92"/>
  <c r="C7" i="92"/>
  <c r="DB6" i="92"/>
  <c r="DA6" i="92"/>
  <c r="CT6" i="92"/>
  <c r="CR6" i="92"/>
  <c r="CQ6" i="92"/>
  <c r="CJ6" i="92"/>
  <c r="CH6" i="92"/>
  <c r="CG6" i="92"/>
  <c r="BZ6" i="92"/>
  <c r="BX6" i="92"/>
  <c r="BW6" i="92"/>
  <c r="BP6" i="92"/>
  <c r="BN6" i="92"/>
  <c r="BM6" i="92"/>
  <c r="BF6" i="92"/>
  <c r="BD6" i="92"/>
  <c r="BC6" i="92"/>
  <c r="AV6" i="92"/>
  <c r="AT6" i="92"/>
  <c r="AS6" i="92"/>
  <c r="AL6" i="92"/>
  <c r="AJ6" i="92"/>
  <c r="AI6" i="92"/>
  <c r="AB6" i="92"/>
  <c r="Z6" i="92"/>
  <c r="Y6" i="92"/>
  <c r="R6" i="92"/>
  <c r="P6" i="92"/>
  <c r="O6" i="92"/>
  <c r="H6" i="92"/>
  <c r="C6" i="92"/>
  <c r="DB5" i="92"/>
  <c r="DA5" i="92"/>
  <c r="CT5" i="92"/>
  <c r="CR5" i="92"/>
  <c r="CQ5" i="92"/>
  <c r="CJ5" i="92"/>
  <c r="CH5" i="92"/>
  <c r="CG5" i="92"/>
  <c r="BZ5" i="92"/>
  <c r="BX5" i="92"/>
  <c r="BW5" i="92"/>
  <c r="BP5" i="92"/>
  <c r="BN5" i="92"/>
  <c r="BM5" i="92"/>
  <c r="BF5" i="92"/>
  <c r="BD5" i="92"/>
  <c r="BC5" i="92"/>
  <c r="AV5" i="92"/>
  <c r="AT5" i="92"/>
  <c r="AS5" i="92"/>
  <c r="AL5" i="92"/>
  <c r="AJ5" i="92"/>
  <c r="AI5" i="92"/>
  <c r="AB5" i="92"/>
  <c r="Z5" i="92"/>
  <c r="Y5" i="92"/>
  <c r="R5" i="92"/>
  <c r="P5" i="92"/>
  <c r="O5" i="92"/>
  <c r="H5" i="92"/>
  <c r="C5" i="92"/>
  <c r="B2" i="92"/>
  <c r="DB28" i="91"/>
  <c r="DA28" i="91"/>
  <c r="CT28" i="91"/>
  <c r="CR28" i="91"/>
  <c r="CQ28" i="91"/>
  <c r="CJ28" i="91"/>
  <c r="CH28" i="91"/>
  <c r="CG28" i="91"/>
  <c r="BZ28" i="91"/>
  <c r="BX28" i="91"/>
  <c r="BW28" i="91"/>
  <c r="BP28" i="91"/>
  <c r="BN28" i="91"/>
  <c r="BM28" i="91"/>
  <c r="BF28" i="91"/>
  <c r="BD28" i="91"/>
  <c r="BC28" i="91"/>
  <c r="AV28" i="91"/>
  <c r="AT28" i="91"/>
  <c r="AS28" i="91"/>
  <c r="AL28" i="91"/>
  <c r="AJ28" i="91"/>
  <c r="AI28" i="91"/>
  <c r="AB28" i="91"/>
  <c r="Z28" i="91"/>
  <c r="Y28" i="91"/>
  <c r="R28" i="91"/>
  <c r="P28" i="91"/>
  <c r="O28" i="91"/>
  <c r="H28" i="91"/>
  <c r="C28" i="91"/>
  <c r="DB27" i="91"/>
  <c r="DA27" i="91"/>
  <c r="CT27" i="91"/>
  <c r="CR27" i="91"/>
  <c r="CQ27" i="91"/>
  <c r="CJ27" i="91"/>
  <c r="CH27" i="91"/>
  <c r="CG27" i="91"/>
  <c r="BZ27" i="91"/>
  <c r="BX27" i="91"/>
  <c r="BW27" i="91"/>
  <c r="BP27" i="91"/>
  <c r="BN27" i="91"/>
  <c r="BM27" i="91"/>
  <c r="BF27" i="91"/>
  <c r="BD27" i="91"/>
  <c r="BC27" i="91"/>
  <c r="AV27" i="91"/>
  <c r="AT27" i="91"/>
  <c r="AS27" i="91"/>
  <c r="AL27" i="91"/>
  <c r="AJ27" i="91"/>
  <c r="AI27" i="91"/>
  <c r="AB27" i="91"/>
  <c r="Z27" i="91"/>
  <c r="Y27" i="91"/>
  <c r="R27" i="91"/>
  <c r="P27" i="91"/>
  <c r="O27" i="91"/>
  <c r="H27" i="91"/>
  <c r="C27" i="91"/>
  <c r="DB26" i="91"/>
  <c r="DA26" i="91"/>
  <c r="CT26" i="91"/>
  <c r="CR26" i="91"/>
  <c r="CQ26" i="91"/>
  <c r="CJ26" i="91"/>
  <c r="CH26" i="91"/>
  <c r="CG26" i="91"/>
  <c r="BZ26" i="91"/>
  <c r="BX26" i="91"/>
  <c r="BW26" i="91"/>
  <c r="BP26" i="91"/>
  <c r="BN26" i="91"/>
  <c r="BM26" i="91"/>
  <c r="BF26" i="91"/>
  <c r="BD26" i="91"/>
  <c r="BC26" i="91"/>
  <c r="AV26" i="91"/>
  <c r="AT26" i="91"/>
  <c r="AS26" i="91"/>
  <c r="AL26" i="91"/>
  <c r="AJ26" i="91"/>
  <c r="AI26" i="91"/>
  <c r="AB26" i="91"/>
  <c r="Z26" i="91"/>
  <c r="Y26" i="91"/>
  <c r="R26" i="91"/>
  <c r="P26" i="91"/>
  <c r="O26" i="91"/>
  <c r="H26" i="91"/>
  <c r="C26" i="91"/>
  <c r="DB25" i="91"/>
  <c r="DA25" i="91"/>
  <c r="CT25" i="91"/>
  <c r="CR25" i="91"/>
  <c r="CQ25" i="91"/>
  <c r="CJ25" i="91"/>
  <c r="CH25" i="91"/>
  <c r="CG25" i="91"/>
  <c r="BZ25" i="91"/>
  <c r="BX25" i="91"/>
  <c r="BW25" i="91"/>
  <c r="BP25" i="91"/>
  <c r="BN25" i="91"/>
  <c r="BM25" i="91"/>
  <c r="BF25" i="91"/>
  <c r="BD25" i="91"/>
  <c r="BC25" i="91"/>
  <c r="AV25" i="91"/>
  <c r="AT25" i="91"/>
  <c r="AS25" i="91"/>
  <c r="AL25" i="91"/>
  <c r="AJ25" i="91"/>
  <c r="AI25" i="91"/>
  <c r="AB25" i="91"/>
  <c r="Z25" i="91"/>
  <c r="Y25" i="91"/>
  <c r="R25" i="91"/>
  <c r="P25" i="91"/>
  <c r="O25" i="91"/>
  <c r="H25" i="91"/>
  <c r="C25" i="91"/>
  <c r="DB24" i="91"/>
  <c r="DA24" i="91"/>
  <c r="CT24" i="91"/>
  <c r="CR24" i="91"/>
  <c r="CQ24" i="91"/>
  <c r="CJ24" i="91"/>
  <c r="CH24" i="91"/>
  <c r="CG24" i="91"/>
  <c r="BZ24" i="91"/>
  <c r="BX24" i="91"/>
  <c r="BW24" i="91"/>
  <c r="BP24" i="91"/>
  <c r="BN24" i="91"/>
  <c r="BM24" i="91"/>
  <c r="BF24" i="91"/>
  <c r="BD24" i="91"/>
  <c r="BC24" i="91"/>
  <c r="AV24" i="91"/>
  <c r="AT24" i="91"/>
  <c r="AS24" i="91"/>
  <c r="AL24" i="91"/>
  <c r="AJ24" i="91"/>
  <c r="AI24" i="91"/>
  <c r="AB24" i="91"/>
  <c r="Z24" i="91"/>
  <c r="Y24" i="91"/>
  <c r="R24" i="91"/>
  <c r="P24" i="91"/>
  <c r="O24" i="91"/>
  <c r="H24" i="91"/>
  <c r="C24" i="91"/>
  <c r="DB23" i="91"/>
  <c r="DA23" i="91"/>
  <c r="CT23" i="91"/>
  <c r="CR23" i="91"/>
  <c r="CQ23" i="91"/>
  <c r="CJ23" i="91"/>
  <c r="CH23" i="91"/>
  <c r="CG23" i="91"/>
  <c r="BZ23" i="91"/>
  <c r="BX23" i="91"/>
  <c r="BW23" i="91"/>
  <c r="BP23" i="91"/>
  <c r="BN23" i="91"/>
  <c r="BM23" i="91"/>
  <c r="BF23" i="91"/>
  <c r="BD23" i="91"/>
  <c r="BC23" i="91"/>
  <c r="AV23" i="91"/>
  <c r="AT23" i="91"/>
  <c r="AS23" i="91"/>
  <c r="AL23" i="91"/>
  <c r="AJ23" i="91"/>
  <c r="AI23" i="91"/>
  <c r="AB23" i="91"/>
  <c r="Z23" i="91"/>
  <c r="Y23" i="91"/>
  <c r="R23" i="91"/>
  <c r="P23" i="91"/>
  <c r="O23" i="91"/>
  <c r="H23" i="91"/>
  <c r="C23" i="91"/>
  <c r="DB22" i="91"/>
  <c r="DA22" i="91"/>
  <c r="CT22" i="91"/>
  <c r="CR22" i="91"/>
  <c r="CQ22" i="91"/>
  <c r="CJ22" i="91"/>
  <c r="CH22" i="91"/>
  <c r="CG22" i="91"/>
  <c r="BZ22" i="91"/>
  <c r="BX22" i="91"/>
  <c r="BW22" i="91"/>
  <c r="BP22" i="91"/>
  <c r="BN22" i="91"/>
  <c r="BM22" i="91"/>
  <c r="BF22" i="91"/>
  <c r="BD22" i="91"/>
  <c r="BC22" i="91"/>
  <c r="AV22" i="91"/>
  <c r="AT22" i="91"/>
  <c r="AS22" i="91"/>
  <c r="AL22" i="91"/>
  <c r="AJ22" i="91"/>
  <c r="AI22" i="91"/>
  <c r="AB22" i="91"/>
  <c r="Z22" i="91"/>
  <c r="Y22" i="91"/>
  <c r="R22" i="91"/>
  <c r="P22" i="91"/>
  <c r="O22" i="91"/>
  <c r="H22" i="91"/>
  <c r="C22" i="91"/>
  <c r="DB21" i="91"/>
  <c r="DA21" i="91"/>
  <c r="CT21" i="91"/>
  <c r="CR21" i="91"/>
  <c r="CQ21" i="91"/>
  <c r="CJ21" i="91"/>
  <c r="CH21" i="91"/>
  <c r="CG21" i="91"/>
  <c r="BZ21" i="91"/>
  <c r="BX21" i="91"/>
  <c r="BW21" i="91"/>
  <c r="BP21" i="91"/>
  <c r="BN21" i="91"/>
  <c r="BM21" i="91"/>
  <c r="BF21" i="91"/>
  <c r="BD21" i="91"/>
  <c r="BC21" i="91"/>
  <c r="AV21" i="91"/>
  <c r="AT21" i="91"/>
  <c r="AS21" i="91"/>
  <c r="AL21" i="91"/>
  <c r="AJ21" i="91"/>
  <c r="AI21" i="91"/>
  <c r="AB21" i="91"/>
  <c r="Z21" i="91"/>
  <c r="Y21" i="91"/>
  <c r="R21" i="91"/>
  <c r="P21" i="91"/>
  <c r="O21" i="91"/>
  <c r="H21" i="91"/>
  <c r="C21" i="91"/>
  <c r="DB20" i="91"/>
  <c r="DA20" i="91"/>
  <c r="CT20" i="91"/>
  <c r="CR20" i="91"/>
  <c r="CQ20" i="91"/>
  <c r="CJ20" i="91"/>
  <c r="CH20" i="91"/>
  <c r="CG20" i="91"/>
  <c r="BZ20" i="91"/>
  <c r="BX20" i="91"/>
  <c r="BW20" i="91"/>
  <c r="BP20" i="91"/>
  <c r="BN20" i="91"/>
  <c r="BM20" i="91"/>
  <c r="BF20" i="91"/>
  <c r="BD20" i="91"/>
  <c r="BC20" i="91"/>
  <c r="AV20" i="91"/>
  <c r="AT20" i="91"/>
  <c r="AS20" i="91"/>
  <c r="AL20" i="91"/>
  <c r="AJ20" i="91"/>
  <c r="AI20" i="91"/>
  <c r="AB20" i="91"/>
  <c r="Z20" i="91"/>
  <c r="Y20" i="91"/>
  <c r="R20" i="91"/>
  <c r="P20" i="91"/>
  <c r="O20" i="91"/>
  <c r="H20" i="91"/>
  <c r="C20" i="91"/>
  <c r="DB19" i="91"/>
  <c r="DA19" i="91"/>
  <c r="CT19" i="91"/>
  <c r="CR19" i="91"/>
  <c r="CQ19" i="91"/>
  <c r="CJ19" i="91"/>
  <c r="CH19" i="91"/>
  <c r="CG19" i="91"/>
  <c r="BZ19" i="91"/>
  <c r="BX19" i="91"/>
  <c r="BW19" i="91"/>
  <c r="BP19" i="91"/>
  <c r="BN19" i="91"/>
  <c r="BM19" i="91"/>
  <c r="BF19" i="91"/>
  <c r="BD19" i="91"/>
  <c r="BC19" i="91"/>
  <c r="AV19" i="91"/>
  <c r="AT19" i="91"/>
  <c r="AS19" i="91"/>
  <c r="AL19" i="91"/>
  <c r="AJ19" i="91"/>
  <c r="AI19" i="91"/>
  <c r="AB19" i="91"/>
  <c r="Z19" i="91"/>
  <c r="Y19" i="91"/>
  <c r="R19" i="91"/>
  <c r="P19" i="91"/>
  <c r="O19" i="91"/>
  <c r="H19" i="91"/>
  <c r="C19" i="91"/>
  <c r="B16" i="91"/>
  <c r="DB14" i="91"/>
  <c r="DA14" i="91"/>
  <c r="CT14" i="91"/>
  <c r="CR14" i="91"/>
  <c r="CQ14" i="91"/>
  <c r="CJ14" i="91"/>
  <c r="CH14" i="91"/>
  <c r="CG14" i="91"/>
  <c r="BZ14" i="91"/>
  <c r="BX14" i="91"/>
  <c r="BW14" i="91"/>
  <c r="BP14" i="91"/>
  <c r="BN14" i="91"/>
  <c r="BM14" i="91"/>
  <c r="BF14" i="91"/>
  <c r="BD14" i="91"/>
  <c r="BC14" i="91"/>
  <c r="AV14" i="91"/>
  <c r="AT14" i="91"/>
  <c r="AS14" i="91"/>
  <c r="AL14" i="91"/>
  <c r="AJ14" i="91"/>
  <c r="AI14" i="91"/>
  <c r="AB14" i="91"/>
  <c r="Z14" i="91"/>
  <c r="Y14" i="91"/>
  <c r="R14" i="91"/>
  <c r="P14" i="91"/>
  <c r="O14" i="91"/>
  <c r="H14" i="91"/>
  <c r="C14" i="91"/>
  <c r="DB13" i="91"/>
  <c r="DA13" i="91"/>
  <c r="CT13" i="91"/>
  <c r="CR13" i="91"/>
  <c r="CQ13" i="91"/>
  <c r="CJ13" i="91"/>
  <c r="CH13" i="91"/>
  <c r="CG13" i="91"/>
  <c r="BZ13" i="91"/>
  <c r="BX13" i="91"/>
  <c r="BW13" i="91"/>
  <c r="BP13" i="91"/>
  <c r="BN13" i="91"/>
  <c r="BM13" i="91"/>
  <c r="BF13" i="91"/>
  <c r="BD13" i="91"/>
  <c r="BC13" i="91"/>
  <c r="AV13" i="91"/>
  <c r="AT13" i="91"/>
  <c r="AS13" i="91"/>
  <c r="AL13" i="91"/>
  <c r="AJ13" i="91"/>
  <c r="AI13" i="91"/>
  <c r="AB13" i="91"/>
  <c r="Z13" i="91"/>
  <c r="Y13" i="91"/>
  <c r="R13" i="91"/>
  <c r="P13" i="91"/>
  <c r="O13" i="91"/>
  <c r="H13" i="91"/>
  <c r="C13" i="91"/>
  <c r="DB12" i="91"/>
  <c r="DA12" i="91"/>
  <c r="CT12" i="91"/>
  <c r="CR12" i="91"/>
  <c r="CQ12" i="91"/>
  <c r="CJ12" i="91"/>
  <c r="CH12" i="91"/>
  <c r="CG12" i="91"/>
  <c r="BZ12" i="91"/>
  <c r="BX12" i="91"/>
  <c r="BW12" i="91"/>
  <c r="BP12" i="91"/>
  <c r="BN12" i="91"/>
  <c r="BM12" i="91"/>
  <c r="BF12" i="91"/>
  <c r="BD12" i="91"/>
  <c r="BC12" i="91"/>
  <c r="AV12" i="91"/>
  <c r="AT12" i="91"/>
  <c r="AS12" i="91"/>
  <c r="AL12" i="91"/>
  <c r="AJ12" i="91"/>
  <c r="AI12" i="91"/>
  <c r="AB12" i="91"/>
  <c r="Z12" i="91"/>
  <c r="Y12" i="91"/>
  <c r="R12" i="91"/>
  <c r="P12" i="91"/>
  <c r="O12" i="91"/>
  <c r="H12" i="91"/>
  <c r="C12" i="91"/>
  <c r="DB11" i="91"/>
  <c r="DA11" i="91"/>
  <c r="CT11" i="91"/>
  <c r="CR11" i="91"/>
  <c r="CQ11" i="91"/>
  <c r="CJ11" i="91"/>
  <c r="CH11" i="91"/>
  <c r="CG11" i="91"/>
  <c r="BZ11" i="91"/>
  <c r="BX11" i="91"/>
  <c r="BW11" i="91"/>
  <c r="BP11" i="91"/>
  <c r="BN11" i="91"/>
  <c r="BM11" i="91"/>
  <c r="BF11" i="91"/>
  <c r="BD11" i="91"/>
  <c r="BC11" i="91"/>
  <c r="AV11" i="91"/>
  <c r="AT11" i="91"/>
  <c r="AS11" i="91"/>
  <c r="AL11" i="91"/>
  <c r="AJ11" i="91"/>
  <c r="AI11" i="91"/>
  <c r="AB11" i="91"/>
  <c r="Z11" i="91"/>
  <c r="Y11" i="91"/>
  <c r="R11" i="91"/>
  <c r="P11" i="91"/>
  <c r="O11" i="91"/>
  <c r="H11" i="91"/>
  <c r="C11" i="91"/>
  <c r="DB10" i="91"/>
  <c r="DA10" i="91"/>
  <c r="CT10" i="91"/>
  <c r="CR10" i="91"/>
  <c r="CQ10" i="91"/>
  <c r="CJ10" i="91"/>
  <c r="CH10" i="91"/>
  <c r="CG10" i="91"/>
  <c r="BZ10" i="91"/>
  <c r="BX10" i="91"/>
  <c r="BW10" i="91"/>
  <c r="BP10" i="91"/>
  <c r="BN10" i="91"/>
  <c r="BM10" i="91"/>
  <c r="BF10" i="91"/>
  <c r="BD10" i="91"/>
  <c r="BC10" i="91"/>
  <c r="AV10" i="91"/>
  <c r="AT10" i="91"/>
  <c r="AS10" i="91"/>
  <c r="AL10" i="91"/>
  <c r="AJ10" i="91"/>
  <c r="AI10" i="91"/>
  <c r="AB10" i="91"/>
  <c r="Z10" i="91"/>
  <c r="Y10" i="91"/>
  <c r="R10" i="91"/>
  <c r="P10" i="91"/>
  <c r="O10" i="91"/>
  <c r="H10" i="91"/>
  <c r="C10" i="91"/>
  <c r="DB9" i="91"/>
  <c r="DA9" i="91"/>
  <c r="CT9" i="91"/>
  <c r="CR9" i="91"/>
  <c r="CQ9" i="91"/>
  <c r="CJ9" i="91"/>
  <c r="CH9" i="91"/>
  <c r="CG9" i="91"/>
  <c r="BZ9" i="91"/>
  <c r="BX9" i="91"/>
  <c r="BW9" i="91"/>
  <c r="BP9" i="91"/>
  <c r="BN9" i="91"/>
  <c r="BM9" i="91"/>
  <c r="BF9" i="91"/>
  <c r="BD9" i="91"/>
  <c r="BC9" i="91"/>
  <c r="AV9" i="91"/>
  <c r="AT9" i="91"/>
  <c r="AS9" i="91"/>
  <c r="AL9" i="91"/>
  <c r="AJ9" i="91"/>
  <c r="AI9" i="91"/>
  <c r="AB9" i="91"/>
  <c r="Z9" i="91"/>
  <c r="Y9" i="91"/>
  <c r="R9" i="91"/>
  <c r="P9" i="91"/>
  <c r="O9" i="91"/>
  <c r="H9" i="91"/>
  <c r="C9" i="91"/>
  <c r="DB8" i="91"/>
  <c r="DA8" i="91"/>
  <c r="CT8" i="91"/>
  <c r="CR8" i="91"/>
  <c r="CQ8" i="91"/>
  <c r="CJ8" i="91"/>
  <c r="CH8" i="91"/>
  <c r="CG8" i="91"/>
  <c r="BZ8" i="91"/>
  <c r="BX8" i="91"/>
  <c r="BW8" i="91"/>
  <c r="BP8" i="91"/>
  <c r="BN8" i="91"/>
  <c r="BM8" i="91"/>
  <c r="BF8" i="91"/>
  <c r="BD8" i="91"/>
  <c r="BC8" i="91"/>
  <c r="AV8" i="91"/>
  <c r="AT8" i="91"/>
  <c r="AS8" i="91"/>
  <c r="AL8" i="91"/>
  <c r="AJ8" i="91"/>
  <c r="AI8" i="91"/>
  <c r="AB8" i="91"/>
  <c r="Z8" i="91"/>
  <c r="Y8" i="91"/>
  <c r="R8" i="91"/>
  <c r="P8" i="91"/>
  <c r="O8" i="91"/>
  <c r="H8" i="91"/>
  <c r="C8" i="91"/>
  <c r="DB7" i="91"/>
  <c r="DA7" i="91"/>
  <c r="CT7" i="91"/>
  <c r="CR7" i="91"/>
  <c r="CQ7" i="91"/>
  <c r="CJ7" i="91"/>
  <c r="CH7" i="91"/>
  <c r="CG7" i="91"/>
  <c r="BZ7" i="91"/>
  <c r="BX7" i="91"/>
  <c r="BW7" i="91"/>
  <c r="BP7" i="91"/>
  <c r="BN7" i="91"/>
  <c r="BM7" i="91"/>
  <c r="BF7" i="91"/>
  <c r="BD7" i="91"/>
  <c r="BC7" i="91"/>
  <c r="AV7" i="91"/>
  <c r="AT7" i="91"/>
  <c r="AS7" i="91"/>
  <c r="AL7" i="91"/>
  <c r="AJ7" i="91"/>
  <c r="AI7" i="91"/>
  <c r="AB7" i="91"/>
  <c r="Z7" i="91"/>
  <c r="Y7" i="91"/>
  <c r="R7" i="91"/>
  <c r="P7" i="91"/>
  <c r="O7" i="91"/>
  <c r="H7" i="91"/>
  <c r="C7" i="91"/>
  <c r="DB6" i="91"/>
  <c r="DA6" i="91"/>
  <c r="CT6" i="91"/>
  <c r="CR6" i="91"/>
  <c r="CQ6" i="91"/>
  <c r="CJ6" i="91"/>
  <c r="CH6" i="91"/>
  <c r="CG6" i="91"/>
  <c r="BZ6" i="91"/>
  <c r="BX6" i="91"/>
  <c r="BW6" i="91"/>
  <c r="BP6" i="91"/>
  <c r="BN6" i="91"/>
  <c r="BM6" i="91"/>
  <c r="BF6" i="91"/>
  <c r="BD6" i="91"/>
  <c r="BC6" i="91"/>
  <c r="AV6" i="91"/>
  <c r="AT6" i="91"/>
  <c r="AS6" i="91"/>
  <c r="AL6" i="91"/>
  <c r="AJ6" i="91"/>
  <c r="AI6" i="91"/>
  <c r="AB6" i="91"/>
  <c r="Z6" i="91"/>
  <c r="Y6" i="91"/>
  <c r="R6" i="91"/>
  <c r="P6" i="91"/>
  <c r="O6" i="91"/>
  <c r="H6" i="91"/>
  <c r="C6" i="91"/>
  <c r="DB5" i="91"/>
  <c r="DA5" i="91"/>
  <c r="CT5" i="91"/>
  <c r="CR5" i="91"/>
  <c r="CQ5" i="91"/>
  <c r="CJ5" i="91"/>
  <c r="CH5" i="91"/>
  <c r="CG5" i="91"/>
  <c r="BZ5" i="91"/>
  <c r="BX5" i="91"/>
  <c r="BW5" i="91"/>
  <c r="BP5" i="91"/>
  <c r="BN5" i="91"/>
  <c r="BM5" i="91"/>
  <c r="BF5" i="91"/>
  <c r="BD5" i="91"/>
  <c r="BC5" i="91"/>
  <c r="AV5" i="91"/>
  <c r="AT5" i="91"/>
  <c r="AS5" i="91"/>
  <c r="AL5" i="91"/>
  <c r="AJ5" i="91"/>
  <c r="AI5" i="91"/>
  <c r="AB5" i="91"/>
  <c r="Z5" i="91"/>
  <c r="Y5" i="91"/>
  <c r="R5" i="91"/>
  <c r="P5" i="91"/>
  <c r="O5" i="91"/>
  <c r="H5" i="91"/>
  <c r="C5" i="91"/>
  <c r="B2" i="91"/>
  <c r="DB28" i="90"/>
  <c r="DA28" i="90"/>
  <c r="CT28" i="90"/>
  <c r="CR28" i="90"/>
  <c r="CQ28" i="90"/>
  <c r="CJ28" i="90"/>
  <c r="CH28" i="90"/>
  <c r="CG28" i="90"/>
  <c r="BZ28" i="90"/>
  <c r="BX28" i="90"/>
  <c r="BW28" i="90"/>
  <c r="BP28" i="90"/>
  <c r="BN28" i="90"/>
  <c r="BM28" i="90"/>
  <c r="BF28" i="90"/>
  <c r="BD28" i="90"/>
  <c r="BC28" i="90"/>
  <c r="AV28" i="90"/>
  <c r="AT28" i="90"/>
  <c r="AS28" i="90"/>
  <c r="AL28" i="90"/>
  <c r="AJ28" i="90"/>
  <c r="AI28" i="90"/>
  <c r="AB28" i="90"/>
  <c r="Z28" i="90"/>
  <c r="Y28" i="90"/>
  <c r="R28" i="90"/>
  <c r="P28" i="90"/>
  <c r="O28" i="90"/>
  <c r="H28" i="90"/>
  <c r="C28" i="90"/>
  <c r="DB27" i="90"/>
  <c r="DA27" i="90"/>
  <c r="CT27" i="90"/>
  <c r="CR27" i="90"/>
  <c r="CQ27" i="90"/>
  <c r="CJ27" i="90"/>
  <c r="CH27" i="90"/>
  <c r="CG27" i="90"/>
  <c r="BZ27" i="90"/>
  <c r="BX27" i="90"/>
  <c r="BW27" i="90"/>
  <c r="BP27" i="90"/>
  <c r="BN27" i="90"/>
  <c r="BM27" i="90"/>
  <c r="BF27" i="90"/>
  <c r="BD27" i="90"/>
  <c r="BC27" i="90"/>
  <c r="AV27" i="90"/>
  <c r="AT27" i="90"/>
  <c r="AS27" i="90"/>
  <c r="AL27" i="90"/>
  <c r="AJ27" i="90"/>
  <c r="AI27" i="90"/>
  <c r="AB27" i="90"/>
  <c r="Z27" i="90"/>
  <c r="Y27" i="90"/>
  <c r="R27" i="90"/>
  <c r="P27" i="90"/>
  <c r="O27" i="90"/>
  <c r="H27" i="90"/>
  <c r="C27" i="90"/>
  <c r="DB26" i="90"/>
  <c r="DA26" i="90"/>
  <c r="CT26" i="90"/>
  <c r="CR26" i="90"/>
  <c r="CQ26" i="90"/>
  <c r="CJ26" i="90"/>
  <c r="CH26" i="90"/>
  <c r="CG26" i="90"/>
  <c r="BZ26" i="90"/>
  <c r="BX26" i="90"/>
  <c r="BW26" i="90"/>
  <c r="BP26" i="90"/>
  <c r="BN26" i="90"/>
  <c r="BM26" i="90"/>
  <c r="BF26" i="90"/>
  <c r="BD26" i="90"/>
  <c r="BC26" i="90"/>
  <c r="AV26" i="90"/>
  <c r="AT26" i="90"/>
  <c r="AS26" i="90"/>
  <c r="AL26" i="90"/>
  <c r="AJ26" i="90"/>
  <c r="AI26" i="90"/>
  <c r="AB26" i="90"/>
  <c r="Z26" i="90"/>
  <c r="Y26" i="90"/>
  <c r="R26" i="90"/>
  <c r="P26" i="90"/>
  <c r="O26" i="90"/>
  <c r="H26" i="90"/>
  <c r="C26" i="90"/>
  <c r="DB25" i="90"/>
  <c r="DA25" i="90"/>
  <c r="CT25" i="90"/>
  <c r="CR25" i="90"/>
  <c r="CQ25" i="90"/>
  <c r="CJ25" i="90"/>
  <c r="CH25" i="90"/>
  <c r="CG25" i="90"/>
  <c r="BZ25" i="90"/>
  <c r="BX25" i="90"/>
  <c r="BW25" i="90"/>
  <c r="BP25" i="90"/>
  <c r="BN25" i="90"/>
  <c r="BM25" i="90"/>
  <c r="BF25" i="90"/>
  <c r="BD25" i="90"/>
  <c r="BC25" i="90"/>
  <c r="AV25" i="90"/>
  <c r="AT25" i="90"/>
  <c r="AS25" i="90"/>
  <c r="AL25" i="90"/>
  <c r="AJ25" i="90"/>
  <c r="AI25" i="90"/>
  <c r="AB25" i="90"/>
  <c r="Z25" i="90"/>
  <c r="Y25" i="90"/>
  <c r="R25" i="90"/>
  <c r="P25" i="90"/>
  <c r="O25" i="90"/>
  <c r="H25" i="90"/>
  <c r="C25" i="90"/>
  <c r="DB24" i="90"/>
  <c r="DA24" i="90"/>
  <c r="CT24" i="90"/>
  <c r="CR24" i="90"/>
  <c r="CQ24" i="90"/>
  <c r="CJ24" i="90"/>
  <c r="CH24" i="90"/>
  <c r="CG24" i="90"/>
  <c r="BZ24" i="90"/>
  <c r="BX24" i="90"/>
  <c r="BW24" i="90"/>
  <c r="BP24" i="90"/>
  <c r="BN24" i="90"/>
  <c r="BM24" i="90"/>
  <c r="BF24" i="90"/>
  <c r="BD24" i="90"/>
  <c r="BC24" i="90"/>
  <c r="AV24" i="90"/>
  <c r="AT24" i="90"/>
  <c r="AS24" i="90"/>
  <c r="AL24" i="90"/>
  <c r="AJ24" i="90"/>
  <c r="AI24" i="90"/>
  <c r="AB24" i="90"/>
  <c r="Z24" i="90"/>
  <c r="Y24" i="90"/>
  <c r="R24" i="90"/>
  <c r="P24" i="90"/>
  <c r="O24" i="90"/>
  <c r="H24" i="90"/>
  <c r="C24" i="90"/>
  <c r="DB23" i="90"/>
  <c r="DA23" i="90"/>
  <c r="CT23" i="90"/>
  <c r="CR23" i="90"/>
  <c r="CQ23" i="90"/>
  <c r="CJ23" i="90"/>
  <c r="CH23" i="90"/>
  <c r="CG23" i="90"/>
  <c r="BZ23" i="90"/>
  <c r="BX23" i="90"/>
  <c r="BW23" i="90"/>
  <c r="BP23" i="90"/>
  <c r="BN23" i="90"/>
  <c r="BM23" i="90"/>
  <c r="BF23" i="90"/>
  <c r="BD23" i="90"/>
  <c r="BC23" i="90"/>
  <c r="AV23" i="90"/>
  <c r="AT23" i="90"/>
  <c r="AS23" i="90"/>
  <c r="AL23" i="90"/>
  <c r="AJ23" i="90"/>
  <c r="AI23" i="90"/>
  <c r="AB23" i="90"/>
  <c r="Z23" i="90"/>
  <c r="Y23" i="90"/>
  <c r="R23" i="90"/>
  <c r="P23" i="90"/>
  <c r="O23" i="90"/>
  <c r="H23" i="90"/>
  <c r="C23" i="90"/>
  <c r="DB22" i="90"/>
  <c r="DA22" i="90"/>
  <c r="CT22" i="90"/>
  <c r="CR22" i="90"/>
  <c r="CQ22" i="90"/>
  <c r="CJ22" i="90"/>
  <c r="CH22" i="90"/>
  <c r="CG22" i="90"/>
  <c r="BZ22" i="90"/>
  <c r="BX22" i="90"/>
  <c r="BW22" i="90"/>
  <c r="BP22" i="90"/>
  <c r="BN22" i="90"/>
  <c r="BM22" i="90"/>
  <c r="BF22" i="90"/>
  <c r="BD22" i="90"/>
  <c r="BC22" i="90"/>
  <c r="AV22" i="90"/>
  <c r="AT22" i="90"/>
  <c r="AS22" i="90"/>
  <c r="AL22" i="90"/>
  <c r="AJ22" i="90"/>
  <c r="AI22" i="90"/>
  <c r="AB22" i="90"/>
  <c r="Z22" i="90"/>
  <c r="Y22" i="90"/>
  <c r="R22" i="90"/>
  <c r="P22" i="90"/>
  <c r="O22" i="90"/>
  <c r="H22" i="90"/>
  <c r="C22" i="90"/>
  <c r="DB21" i="90"/>
  <c r="DA21" i="90"/>
  <c r="CT21" i="90"/>
  <c r="CR21" i="90"/>
  <c r="CQ21" i="90"/>
  <c r="CJ21" i="90"/>
  <c r="CH21" i="90"/>
  <c r="CG21" i="90"/>
  <c r="BZ21" i="90"/>
  <c r="BX21" i="90"/>
  <c r="BW21" i="90"/>
  <c r="BP21" i="90"/>
  <c r="BN21" i="90"/>
  <c r="BM21" i="90"/>
  <c r="BF21" i="90"/>
  <c r="BD21" i="90"/>
  <c r="BC21" i="90"/>
  <c r="AV21" i="90"/>
  <c r="AT21" i="90"/>
  <c r="AS21" i="90"/>
  <c r="AL21" i="90"/>
  <c r="AJ21" i="90"/>
  <c r="AI21" i="90"/>
  <c r="AB21" i="90"/>
  <c r="Z21" i="90"/>
  <c r="Y21" i="90"/>
  <c r="R21" i="90"/>
  <c r="P21" i="90"/>
  <c r="O21" i="90"/>
  <c r="H21" i="90"/>
  <c r="C21" i="90"/>
  <c r="DB20" i="90"/>
  <c r="DA20" i="90"/>
  <c r="CT20" i="90"/>
  <c r="CR20" i="90"/>
  <c r="CQ20" i="90"/>
  <c r="CJ20" i="90"/>
  <c r="CH20" i="90"/>
  <c r="CG20" i="90"/>
  <c r="BZ20" i="90"/>
  <c r="BX20" i="90"/>
  <c r="BW20" i="90"/>
  <c r="BP20" i="90"/>
  <c r="BN20" i="90"/>
  <c r="BM20" i="90"/>
  <c r="BF20" i="90"/>
  <c r="BD20" i="90"/>
  <c r="BC20" i="90"/>
  <c r="AV20" i="90"/>
  <c r="AT20" i="90"/>
  <c r="AS20" i="90"/>
  <c r="AL20" i="90"/>
  <c r="AJ20" i="90"/>
  <c r="AI20" i="90"/>
  <c r="AB20" i="90"/>
  <c r="Z20" i="90"/>
  <c r="Y20" i="90"/>
  <c r="R20" i="90"/>
  <c r="P20" i="90"/>
  <c r="O20" i="90"/>
  <c r="H20" i="90"/>
  <c r="C20" i="90"/>
  <c r="DB19" i="90"/>
  <c r="DA19" i="90"/>
  <c r="CT19" i="90"/>
  <c r="CR19" i="90"/>
  <c r="CQ19" i="90"/>
  <c r="CJ19" i="90"/>
  <c r="CH19" i="90"/>
  <c r="CG19" i="90"/>
  <c r="BZ19" i="90"/>
  <c r="BX19" i="90"/>
  <c r="BW19" i="90"/>
  <c r="BP19" i="90"/>
  <c r="BN19" i="90"/>
  <c r="BM19" i="90"/>
  <c r="BF19" i="90"/>
  <c r="BD19" i="90"/>
  <c r="BC19" i="90"/>
  <c r="AV19" i="90"/>
  <c r="AT19" i="90"/>
  <c r="AS19" i="90"/>
  <c r="AL19" i="90"/>
  <c r="AJ19" i="90"/>
  <c r="AI19" i="90"/>
  <c r="AB19" i="90"/>
  <c r="Z19" i="90"/>
  <c r="Y19" i="90"/>
  <c r="R19" i="90"/>
  <c r="P19" i="90"/>
  <c r="O19" i="90"/>
  <c r="H19" i="90"/>
  <c r="C19" i="90"/>
  <c r="B16" i="90"/>
  <c r="DB14" i="90"/>
  <c r="DA14" i="90"/>
  <c r="CT14" i="90"/>
  <c r="CR14" i="90"/>
  <c r="CQ14" i="90"/>
  <c r="CJ14" i="90"/>
  <c r="CH14" i="90"/>
  <c r="CG14" i="90"/>
  <c r="BZ14" i="90"/>
  <c r="BX14" i="90"/>
  <c r="BW14" i="90"/>
  <c r="BP14" i="90"/>
  <c r="BN14" i="90"/>
  <c r="BM14" i="90"/>
  <c r="BF14" i="90"/>
  <c r="BD14" i="90"/>
  <c r="BC14" i="90"/>
  <c r="AV14" i="90"/>
  <c r="AT14" i="90"/>
  <c r="AS14" i="90"/>
  <c r="AL14" i="90"/>
  <c r="AJ14" i="90"/>
  <c r="AI14" i="90"/>
  <c r="AB14" i="90"/>
  <c r="Z14" i="90"/>
  <c r="Y14" i="90"/>
  <c r="R14" i="90"/>
  <c r="P14" i="90"/>
  <c r="O14" i="90"/>
  <c r="H14" i="90"/>
  <c r="C14" i="90"/>
  <c r="DB13" i="90"/>
  <c r="DA13" i="90"/>
  <c r="CT13" i="90"/>
  <c r="CR13" i="90"/>
  <c r="CQ13" i="90"/>
  <c r="CJ13" i="90"/>
  <c r="CH13" i="90"/>
  <c r="CG13" i="90"/>
  <c r="BZ13" i="90"/>
  <c r="BX13" i="90"/>
  <c r="BW13" i="90"/>
  <c r="BP13" i="90"/>
  <c r="BN13" i="90"/>
  <c r="BM13" i="90"/>
  <c r="BF13" i="90"/>
  <c r="BD13" i="90"/>
  <c r="BC13" i="90"/>
  <c r="AV13" i="90"/>
  <c r="AT13" i="90"/>
  <c r="AS13" i="90"/>
  <c r="AL13" i="90"/>
  <c r="AJ13" i="90"/>
  <c r="AI13" i="90"/>
  <c r="AB13" i="90"/>
  <c r="Z13" i="90"/>
  <c r="Y13" i="90"/>
  <c r="R13" i="90"/>
  <c r="P13" i="90"/>
  <c r="O13" i="90"/>
  <c r="H13" i="90"/>
  <c r="C13" i="90"/>
  <c r="DB12" i="90"/>
  <c r="DA12" i="90"/>
  <c r="CT12" i="90"/>
  <c r="CR12" i="90"/>
  <c r="CQ12" i="90"/>
  <c r="CJ12" i="90"/>
  <c r="CH12" i="90"/>
  <c r="CG12" i="90"/>
  <c r="BZ12" i="90"/>
  <c r="BX12" i="90"/>
  <c r="BW12" i="90"/>
  <c r="BP12" i="90"/>
  <c r="BN12" i="90"/>
  <c r="BM12" i="90"/>
  <c r="BF12" i="90"/>
  <c r="BD12" i="90"/>
  <c r="BC12" i="90"/>
  <c r="AV12" i="90"/>
  <c r="AT12" i="90"/>
  <c r="AS12" i="90"/>
  <c r="AL12" i="90"/>
  <c r="AJ12" i="90"/>
  <c r="AI12" i="90"/>
  <c r="AB12" i="90"/>
  <c r="Z12" i="90"/>
  <c r="Y12" i="90"/>
  <c r="R12" i="90"/>
  <c r="P12" i="90"/>
  <c r="O12" i="90"/>
  <c r="H12" i="90"/>
  <c r="C12" i="90"/>
  <c r="DB11" i="90"/>
  <c r="DA11" i="90"/>
  <c r="CT11" i="90"/>
  <c r="CR11" i="90"/>
  <c r="CQ11" i="90"/>
  <c r="CJ11" i="90"/>
  <c r="CH11" i="90"/>
  <c r="CG11" i="90"/>
  <c r="BZ11" i="90"/>
  <c r="BX11" i="90"/>
  <c r="BW11" i="90"/>
  <c r="BP11" i="90"/>
  <c r="BN11" i="90"/>
  <c r="BM11" i="90"/>
  <c r="BF11" i="90"/>
  <c r="BD11" i="90"/>
  <c r="BC11" i="90"/>
  <c r="AV11" i="90"/>
  <c r="AT11" i="90"/>
  <c r="AS11" i="90"/>
  <c r="AL11" i="90"/>
  <c r="AJ11" i="90"/>
  <c r="AI11" i="90"/>
  <c r="AB11" i="90"/>
  <c r="Z11" i="90"/>
  <c r="Y11" i="90"/>
  <c r="R11" i="90"/>
  <c r="P11" i="90"/>
  <c r="O11" i="90"/>
  <c r="H11" i="90"/>
  <c r="C11" i="90"/>
  <c r="DB10" i="90"/>
  <c r="DA10" i="90"/>
  <c r="CT10" i="90"/>
  <c r="CR10" i="90"/>
  <c r="CQ10" i="90"/>
  <c r="CJ10" i="90"/>
  <c r="CH10" i="90"/>
  <c r="CG10" i="90"/>
  <c r="BZ10" i="90"/>
  <c r="BX10" i="90"/>
  <c r="BW10" i="90"/>
  <c r="BP10" i="90"/>
  <c r="BN10" i="90"/>
  <c r="BM10" i="90"/>
  <c r="BF10" i="90"/>
  <c r="BD10" i="90"/>
  <c r="BC10" i="90"/>
  <c r="AV10" i="90"/>
  <c r="AT10" i="90"/>
  <c r="AS10" i="90"/>
  <c r="AL10" i="90"/>
  <c r="AJ10" i="90"/>
  <c r="AI10" i="90"/>
  <c r="AB10" i="90"/>
  <c r="Z10" i="90"/>
  <c r="Y10" i="90"/>
  <c r="R10" i="90"/>
  <c r="P10" i="90"/>
  <c r="O10" i="90"/>
  <c r="H10" i="90"/>
  <c r="C10" i="90"/>
  <c r="DB9" i="90"/>
  <c r="DA9" i="90"/>
  <c r="CT9" i="90"/>
  <c r="CR9" i="90"/>
  <c r="CQ9" i="90"/>
  <c r="CJ9" i="90"/>
  <c r="CH9" i="90"/>
  <c r="CG9" i="90"/>
  <c r="BZ9" i="90"/>
  <c r="BX9" i="90"/>
  <c r="BW9" i="90"/>
  <c r="BP9" i="90"/>
  <c r="BN9" i="90"/>
  <c r="BM9" i="90"/>
  <c r="BF9" i="90"/>
  <c r="BD9" i="90"/>
  <c r="BC9" i="90"/>
  <c r="AV9" i="90"/>
  <c r="AT9" i="90"/>
  <c r="AS9" i="90"/>
  <c r="AL9" i="90"/>
  <c r="AJ9" i="90"/>
  <c r="AI9" i="90"/>
  <c r="AB9" i="90"/>
  <c r="Z9" i="90"/>
  <c r="Y9" i="90"/>
  <c r="R9" i="90"/>
  <c r="P9" i="90"/>
  <c r="O9" i="90"/>
  <c r="H9" i="90"/>
  <c r="C9" i="90"/>
  <c r="DB8" i="90"/>
  <c r="DA8" i="90"/>
  <c r="CT8" i="90"/>
  <c r="CR8" i="90"/>
  <c r="CQ8" i="90"/>
  <c r="CJ8" i="90"/>
  <c r="CH8" i="90"/>
  <c r="CG8" i="90"/>
  <c r="BZ8" i="90"/>
  <c r="BX8" i="90"/>
  <c r="BW8" i="90"/>
  <c r="BP8" i="90"/>
  <c r="BN8" i="90"/>
  <c r="BM8" i="90"/>
  <c r="BF8" i="90"/>
  <c r="BD8" i="90"/>
  <c r="BC8" i="90"/>
  <c r="AV8" i="90"/>
  <c r="AT8" i="90"/>
  <c r="AS8" i="90"/>
  <c r="AL8" i="90"/>
  <c r="AJ8" i="90"/>
  <c r="AI8" i="90"/>
  <c r="AB8" i="90"/>
  <c r="Z8" i="90"/>
  <c r="Y8" i="90"/>
  <c r="R8" i="90"/>
  <c r="P8" i="90"/>
  <c r="O8" i="90"/>
  <c r="H8" i="90"/>
  <c r="C8" i="90"/>
  <c r="DB7" i="90"/>
  <c r="DA7" i="90"/>
  <c r="CT7" i="90"/>
  <c r="CR7" i="90"/>
  <c r="CQ7" i="90"/>
  <c r="CJ7" i="90"/>
  <c r="CH7" i="90"/>
  <c r="CG7" i="90"/>
  <c r="BZ7" i="90"/>
  <c r="BX7" i="90"/>
  <c r="BW7" i="90"/>
  <c r="BP7" i="90"/>
  <c r="BN7" i="90"/>
  <c r="BM7" i="90"/>
  <c r="BF7" i="90"/>
  <c r="BD7" i="90"/>
  <c r="BC7" i="90"/>
  <c r="AV7" i="90"/>
  <c r="AT7" i="90"/>
  <c r="AS7" i="90"/>
  <c r="AL7" i="90"/>
  <c r="AJ7" i="90"/>
  <c r="AI7" i="90"/>
  <c r="AB7" i="90"/>
  <c r="Z7" i="90"/>
  <c r="Y7" i="90"/>
  <c r="R7" i="90"/>
  <c r="P7" i="90"/>
  <c r="O7" i="90"/>
  <c r="H7" i="90"/>
  <c r="C7" i="90"/>
  <c r="DB6" i="90"/>
  <c r="DA6" i="90"/>
  <c r="CT6" i="90"/>
  <c r="CR6" i="90"/>
  <c r="CQ6" i="90"/>
  <c r="CJ6" i="90"/>
  <c r="CH6" i="90"/>
  <c r="CG6" i="90"/>
  <c r="BZ6" i="90"/>
  <c r="BX6" i="90"/>
  <c r="BW6" i="90"/>
  <c r="BP6" i="90"/>
  <c r="BN6" i="90"/>
  <c r="BM6" i="90"/>
  <c r="BF6" i="90"/>
  <c r="BD6" i="90"/>
  <c r="BC6" i="90"/>
  <c r="AV6" i="90"/>
  <c r="AT6" i="90"/>
  <c r="AS6" i="90"/>
  <c r="AL6" i="90"/>
  <c r="AJ6" i="90"/>
  <c r="AI6" i="90"/>
  <c r="AB6" i="90"/>
  <c r="Z6" i="90"/>
  <c r="Y6" i="90"/>
  <c r="R6" i="90"/>
  <c r="P6" i="90"/>
  <c r="O6" i="90"/>
  <c r="H6" i="90"/>
  <c r="C6" i="90"/>
  <c r="DB5" i="90"/>
  <c r="DA5" i="90"/>
  <c r="CT5" i="90"/>
  <c r="CR5" i="90"/>
  <c r="CQ5" i="90"/>
  <c r="CJ5" i="90"/>
  <c r="CH5" i="90"/>
  <c r="CG5" i="90"/>
  <c r="BZ5" i="90"/>
  <c r="BX5" i="90"/>
  <c r="BW5" i="90"/>
  <c r="BP5" i="90"/>
  <c r="BN5" i="90"/>
  <c r="BM5" i="90"/>
  <c r="BF5" i="90"/>
  <c r="BD5" i="90"/>
  <c r="BC5" i="90"/>
  <c r="AV5" i="90"/>
  <c r="AT5" i="90"/>
  <c r="AS5" i="90"/>
  <c r="AL5" i="90"/>
  <c r="AJ5" i="90"/>
  <c r="AI5" i="90"/>
  <c r="AB5" i="90"/>
  <c r="Z5" i="90"/>
  <c r="Y5" i="90"/>
  <c r="R5" i="90"/>
  <c r="P5" i="90"/>
  <c r="O5" i="90"/>
  <c r="H5" i="90"/>
  <c r="C5" i="90"/>
  <c r="B2" i="90"/>
  <c r="DB28" i="89"/>
  <c r="DA28" i="89"/>
  <c r="CT28" i="89"/>
  <c r="CR28" i="89"/>
  <c r="CQ28" i="89"/>
  <c r="CJ28" i="89"/>
  <c r="CH28" i="89"/>
  <c r="CG28" i="89"/>
  <c r="BZ28" i="89"/>
  <c r="BX28" i="89"/>
  <c r="BW28" i="89"/>
  <c r="BP28" i="89"/>
  <c r="BN28" i="89"/>
  <c r="BM28" i="89"/>
  <c r="BF28" i="89"/>
  <c r="BD28" i="89"/>
  <c r="BC28" i="89"/>
  <c r="AV28" i="89"/>
  <c r="AT28" i="89"/>
  <c r="AS28" i="89"/>
  <c r="AL28" i="89"/>
  <c r="AJ28" i="89"/>
  <c r="AI28" i="89"/>
  <c r="AB28" i="89"/>
  <c r="Z28" i="89"/>
  <c r="Y28" i="89"/>
  <c r="R28" i="89"/>
  <c r="P28" i="89"/>
  <c r="O28" i="89"/>
  <c r="H28" i="89"/>
  <c r="C28" i="89"/>
  <c r="DB27" i="89"/>
  <c r="DA27" i="89"/>
  <c r="CT27" i="89"/>
  <c r="CR27" i="89"/>
  <c r="CQ27" i="89"/>
  <c r="CJ27" i="89"/>
  <c r="CH27" i="89"/>
  <c r="CG27" i="89"/>
  <c r="BZ27" i="89"/>
  <c r="BX27" i="89"/>
  <c r="BW27" i="89"/>
  <c r="BP27" i="89"/>
  <c r="BN27" i="89"/>
  <c r="BM27" i="89"/>
  <c r="BF27" i="89"/>
  <c r="BD27" i="89"/>
  <c r="BC27" i="89"/>
  <c r="AV27" i="89"/>
  <c r="AT27" i="89"/>
  <c r="AS27" i="89"/>
  <c r="AL27" i="89"/>
  <c r="AJ27" i="89"/>
  <c r="AI27" i="89"/>
  <c r="AB27" i="89"/>
  <c r="Z27" i="89"/>
  <c r="Y27" i="89"/>
  <c r="R27" i="89"/>
  <c r="P27" i="89"/>
  <c r="O27" i="89"/>
  <c r="H27" i="89"/>
  <c r="C27" i="89"/>
  <c r="DB26" i="89"/>
  <c r="DA26" i="89"/>
  <c r="CT26" i="89"/>
  <c r="CR26" i="89"/>
  <c r="CQ26" i="89"/>
  <c r="CJ26" i="89"/>
  <c r="CH26" i="89"/>
  <c r="CG26" i="89"/>
  <c r="BZ26" i="89"/>
  <c r="BX26" i="89"/>
  <c r="BW26" i="89"/>
  <c r="BP26" i="89"/>
  <c r="BN26" i="89"/>
  <c r="BM26" i="89"/>
  <c r="BF26" i="89"/>
  <c r="BD26" i="89"/>
  <c r="BC26" i="89"/>
  <c r="AV26" i="89"/>
  <c r="AT26" i="89"/>
  <c r="AS26" i="89"/>
  <c r="AL26" i="89"/>
  <c r="AJ26" i="89"/>
  <c r="AI26" i="89"/>
  <c r="AB26" i="89"/>
  <c r="Z26" i="89"/>
  <c r="Y26" i="89"/>
  <c r="R26" i="89"/>
  <c r="P26" i="89"/>
  <c r="O26" i="89"/>
  <c r="H26" i="89"/>
  <c r="C26" i="89"/>
  <c r="DB25" i="89"/>
  <c r="DA25" i="89"/>
  <c r="CT25" i="89"/>
  <c r="CR25" i="89"/>
  <c r="CQ25" i="89"/>
  <c r="CJ25" i="89"/>
  <c r="CH25" i="89"/>
  <c r="CG25" i="89"/>
  <c r="BZ25" i="89"/>
  <c r="BX25" i="89"/>
  <c r="BW25" i="89"/>
  <c r="BP25" i="89"/>
  <c r="BN25" i="89"/>
  <c r="BM25" i="89"/>
  <c r="BF25" i="89"/>
  <c r="BD25" i="89"/>
  <c r="BC25" i="89"/>
  <c r="AV25" i="89"/>
  <c r="AT25" i="89"/>
  <c r="AS25" i="89"/>
  <c r="AL25" i="89"/>
  <c r="AJ25" i="89"/>
  <c r="AI25" i="89"/>
  <c r="AB25" i="89"/>
  <c r="Z25" i="89"/>
  <c r="Y25" i="89"/>
  <c r="R25" i="89"/>
  <c r="P25" i="89"/>
  <c r="O25" i="89"/>
  <c r="H25" i="89"/>
  <c r="C25" i="89"/>
  <c r="DB24" i="89"/>
  <c r="DA24" i="89"/>
  <c r="CT24" i="89"/>
  <c r="CR24" i="89"/>
  <c r="CQ24" i="89"/>
  <c r="CJ24" i="89"/>
  <c r="CH24" i="89"/>
  <c r="CG24" i="89"/>
  <c r="BZ24" i="89"/>
  <c r="BX24" i="89"/>
  <c r="BW24" i="89"/>
  <c r="BP24" i="89"/>
  <c r="BN24" i="89"/>
  <c r="BM24" i="89"/>
  <c r="BF24" i="89"/>
  <c r="BD24" i="89"/>
  <c r="BC24" i="89"/>
  <c r="AV24" i="89"/>
  <c r="AT24" i="89"/>
  <c r="AS24" i="89"/>
  <c r="AL24" i="89"/>
  <c r="AJ24" i="89"/>
  <c r="AI24" i="89"/>
  <c r="AB24" i="89"/>
  <c r="Z24" i="89"/>
  <c r="Y24" i="89"/>
  <c r="R24" i="89"/>
  <c r="P24" i="89"/>
  <c r="O24" i="89"/>
  <c r="H24" i="89"/>
  <c r="C24" i="89"/>
  <c r="DB23" i="89"/>
  <c r="DA23" i="89"/>
  <c r="CT23" i="89"/>
  <c r="CR23" i="89"/>
  <c r="CQ23" i="89"/>
  <c r="CJ23" i="89"/>
  <c r="CH23" i="89"/>
  <c r="CG23" i="89"/>
  <c r="BZ23" i="89"/>
  <c r="BX23" i="89"/>
  <c r="BW23" i="89"/>
  <c r="BP23" i="89"/>
  <c r="BN23" i="89"/>
  <c r="BM23" i="89"/>
  <c r="BF23" i="89"/>
  <c r="BD23" i="89"/>
  <c r="BC23" i="89"/>
  <c r="AV23" i="89"/>
  <c r="AT23" i="89"/>
  <c r="AS23" i="89"/>
  <c r="AL23" i="89"/>
  <c r="AJ23" i="89"/>
  <c r="AI23" i="89"/>
  <c r="AB23" i="89"/>
  <c r="Z23" i="89"/>
  <c r="Y23" i="89"/>
  <c r="R23" i="89"/>
  <c r="P23" i="89"/>
  <c r="O23" i="89"/>
  <c r="H23" i="89"/>
  <c r="C23" i="89"/>
  <c r="DB22" i="89"/>
  <c r="DA22" i="89"/>
  <c r="CT22" i="89"/>
  <c r="CR22" i="89"/>
  <c r="CQ22" i="89"/>
  <c r="CJ22" i="89"/>
  <c r="CH22" i="89"/>
  <c r="CG22" i="89"/>
  <c r="BZ22" i="89"/>
  <c r="BX22" i="89"/>
  <c r="BW22" i="89"/>
  <c r="BP22" i="89"/>
  <c r="BN22" i="89"/>
  <c r="BM22" i="89"/>
  <c r="BF22" i="89"/>
  <c r="BD22" i="89"/>
  <c r="BC22" i="89"/>
  <c r="AV22" i="89"/>
  <c r="AT22" i="89"/>
  <c r="AS22" i="89"/>
  <c r="AL22" i="89"/>
  <c r="AJ22" i="89"/>
  <c r="AI22" i="89"/>
  <c r="AB22" i="89"/>
  <c r="Z22" i="89"/>
  <c r="Y22" i="89"/>
  <c r="R22" i="89"/>
  <c r="P22" i="89"/>
  <c r="O22" i="89"/>
  <c r="H22" i="89"/>
  <c r="C22" i="89"/>
  <c r="DB21" i="89"/>
  <c r="DA21" i="89"/>
  <c r="CT21" i="89"/>
  <c r="CR21" i="89"/>
  <c r="CQ21" i="89"/>
  <c r="CJ21" i="89"/>
  <c r="CH21" i="89"/>
  <c r="CG21" i="89"/>
  <c r="BZ21" i="89"/>
  <c r="BX21" i="89"/>
  <c r="BW21" i="89"/>
  <c r="BP21" i="89"/>
  <c r="BN21" i="89"/>
  <c r="BM21" i="89"/>
  <c r="BF21" i="89"/>
  <c r="BD21" i="89"/>
  <c r="BC21" i="89"/>
  <c r="AV21" i="89"/>
  <c r="AT21" i="89"/>
  <c r="AS21" i="89"/>
  <c r="AL21" i="89"/>
  <c r="AJ21" i="89"/>
  <c r="AI21" i="89"/>
  <c r="AB21" i="89"/>
  <c r="Z21" i="89"/>
  <c r="Y21" i="89"/>
  <c r="R21" i="89"/>
  <c r="P21" i="89"/>
  <c r="O21" i="89"/>
  <c r="H21" i="89"/>
  <c r="C21" i="89"/>
  <c r="DB20" i="89"/>
  <c r="DA20" i="89"/>
  <c r="CT20" i="89"/>
  <c r="CR20" i="89"/>
  <c r="CQ20" i="89"/>
  <c r="CJ20" i="89"/>
  <c r="CH20" i="89"/>
  <c r="CG20" i="89"/>
  <c r="BZ20" i="89"/>
  <c r="BX20" i="89"/>
  <c r="BW20" i="89"/>
  <c r="BP20" i="89"/>
  <c r="BN20" i="89"/>
  <c r="BM20" i="89"/>
  <c r="BF20" i="89"/>
  <c r="BD20" i="89"/>
  <c r="BC20" i="89"/>
  <c r="AV20" i="89"/>
  <c r="AT20" i="89"/>
  <c r="AS20" i="89"/>
  <c r="AL20" i="89"/>
  <c r="AJ20" i="89"/>
  <c r="AI20" i="89"/>
  <c r="AB20" i="89"/>
  <c r="Z20" i="89"/>
  <c r="Y20" i="89"/>
  <c r="R20" i="89"/>
  <c r="P20" i="89"/>
  <c r="O20" i="89"/>
  <c r="H20" i="89"/>
  <c r="C20" i="89"/>
  <c r="DB19" i="89"/>
  <c r="DA19" i="89"/>
  <c r="CT19" i="89"/>
  <c r="CR19" i="89"/>
  <c r="CQ19" i="89"/>
  <c r="CJ19" i="89"/>
  <c r="CH19" i="89"/>
  <c r="CG19" i="89"/>
  <c r="BZ19" i="89"/>
  <c r="BX19" i="89"/>
  <c r="BW19" i="89"/>
  <c r="BP19" i="89"/>
  <c r="BN19" i="89"/>
  <c r="BM19" i="89"/>
  <c r="BF19" i="89"/>
  <c r="BD19" i="89"/>
  <c r="BC19" i="89"/>
  <c r="AV19" i="89"/>
  <c r="AT19" i="89"/>
  <c r="AS19" i="89"/>
  <c r="AL19" i="89"/>
  <c r="AJ19" i="89"/>
  <c r="AI19" i="89"/>
  <c r="AB19" i="89"/>
  <c r="Z19" i="89"/>
  <c r="Y19" i="89"/>
  <c r="R19" i="89"/>
  <c r="P19" i="89"/>
  <c r="O19" i="89"/>
  <c r="H19" i="89"/>
  <c r="C19" i="89"/>
  <c r="B16" i="89"/>
  <c r="DB14" i="89"/>
  <c r="DA14" i="89"/>
  <c r="CT14" i="89"/>
  <c r="CR14" i="89"/>
  <c r="CQ14" i="89"/>
  <c r="CJ14" i="89"/>
  <c r="CH14" i="89"/>
  <c r="CG14" i="89"/>
  <c r="BZ14" i="89"/>
  <c r="BX14" i="89"/>
  <c r="BW14" i="89"/>
  <c r="BP14" i="89"/>
  <c r="BN14" i="89"/>
  <c r="BM14" i="89"/>
  <c r="BF14" i="89"/>
  <c r="BD14" i="89"/>
  <c r="BC14" i="89"/>
  <c r="AV14" i="89"/>
  <c r="AT14" i="89"/>
  <c r="AS14" i="89"/>
  <c r="AL14" i="89"/>
  <c r="AJ14" i="89"/>
  <c r="AI14" i="89"/>
  <c r="AB14" i="89"/>
  <c r="Z14" i="89"/>
  <c r="Y14" i="89"/>
  <c r="R14" i="89"/>
  <c r="P14" i="89"/>
  <c r="O14" i="89"/>
  <c r="H14" i="89"/>
  <c r="C14" i="89"/>
  <c r="DB13" i="89"/>
  <c r="DA13" i="89"/>
  <c r="CT13" i="89"/>
  <c r="CR13" i="89"/>
  <c r="CQ13" i="89"/>
  <c r="CJ13" i="89"/>
  <c r="CH13" i="89"/>
  <c r="CG13" i="89"/>
  <c r="BZ13" i="89"/>
  <c r="BX13" i="89"/>
  <c r="BW13" i="89"/>
  <c r="BP13" i="89"/>
  <c r="BN13" i="89"/>
  <c r="BM13" i="89"/>
  <c r="BF13" i="89"/>
  <c r="BD13" i="89"/>
  <c r="BC13" i="89"/>
  <c r="AV13" i="89"/>
  <c r="AT13" i="89"/>
  <c r="AS13" i="89"/>
  <c r="AL13" i="89"/>
  <c r="AJ13" i="89"/>
  <c r="AI13" i="89"/>
  <c r="AB13" i="89"/>
  <c r="Z13" i="89"/>
  <c r="Y13" i="89"/>
  <c r="R13" i="89"/>
  <c r="P13" i="89"/>
  <c r="O13" i="89"/>
  <c r="H13" i="89"/>
  <c r="C13" i="89"/>
  <c r="DB12" i="89"/>
  <c r="DA12" i="89"/>
  <c r="CT12" i="89"/>
  <c r="CR12" i="89"/>
  <c r="CQ12" i="89"/>
  <c r="CJ12" i="89"/>
  <c r="CH12" i="89"/>
  <c r="CG12" i="89"/>
  <c r="BZ12" i="89"/>
  <c r="BX12" i="89"/>
  <c r="BW12" i="89"/>
  <c r="BP12" i="89"/>
  <c r="BN12" i="89"/>
  <c r="BM12" i="89"/>
  <c r="BF12" i="89"/>
  <c r="BD12" i="89"/>
  <c r="BC12" i="89"/>
  <c r="AV12" i="89"/>
  <c r="AT12" i="89"/>
  <c r="AS12" i="89"/>
  <c r="AL12" i="89"/>
  <c r="AJ12" i="89"/>
  <c r="AI12" i="89"/>
  <c r="AB12" i="89"/>
  <c r="Z12" i="89"/>
  <c r="Y12" i="89"/>
  <c r="R12" i="89"/>
  <c r="P12" i="89"/>
  <c r="O12" i="89"/>
  <c r="H12" i="89"/>
  <c r="C12" i="89"/>
  <c r="DB11" i="89"/>
  <c r="DA11" i="89"/>
  <c r="CT11" i="89"/>
  <c r="CR11" i="89"/>
  <c r="CQ11" i="89"/>
  <c r="CJ11" i="89"/>
  <c r="CH11" i="89"/>
  <c r="CG11" i="89"/>
  <c r="BZ11" i="89"/>
  <c r="BX11" i="89"/>
  <c r="BW11" i="89"/>
  <c r="BP11" i="89"/>
  <c r="BN11" i="89"/>
  <c r="BM11" i="89"/>
  <c r="BF11" i="89"/>
  <c r="BD11" i="89"/>
  <c r="BC11" i="89"/>
  <c r="AV11" i="89"/>
  <c r="AT11" i="89"/>
  <c r="AS11" i="89"/>
  <c r="AL11" i="89"/>
  <c r="AJ11" i="89"/>
  <c r="AI11" i="89"/>
  <c r="AB11" i="89"/>
  <c r="Z11" i="89"/>
  <c r="Y11" i="89"/>
  <c r="R11" i="89"/>
  <c r="P11" i="89"/>
  <c r="O11" i="89"/>
  <c r="H11" i="89"/>
  <c r="C11" i="89"/>
  <c r="DB10" i="89"/>
  <c r="DA10" i="89"/>
  <c r="CT10" i="89"/>
  <c r="CR10" i="89"/>
  <c r="CQ10" i="89"/>
  <c r="CJ10" i="89"/>
  <c r="CH10" i="89"/>
  <c r="CG10" i="89"/>
  <c r="BZ10" i="89"/>
  <c r="BX10" i="89"/>
  <c r="BW10" i="89"/>
  <c r="BP10" i="89"/>
  <c r="BN10" i="89"/>
  <c r="BM10" i="89"/>
  <c r="BF10" i="89"/>
  <c r="BD10" i="89"/>
  <c r="BC10" i="89"/>
  <c r="AV10" i="89"/>
  <c r="AT10" i="89"/>
  <c r="AS10" i="89"/>
  <c r="AL10" i="89"/>
  <c r="AJ10" i="89"/>
  <c r="AI10" i="89"/>
  <c r="AB10" i="89"/>
  <c r="Z10" i="89"/>
  <c r="Y10" i="89"/>
  <c r="R10" i="89"/>
  <c r="P10" i="89"/>
  <c r="O10" i="89"/>
  <c r="H10" i="89"/>
  <c r="C10" i="89"/>
  <c r="DB9" i="89"/>
  <c r="DA9" i="89"/>
  <c r="CT9" i="89"/>
  <c r="CR9" i="89"/>
  <c r="CQ9" i="89"/>
  <c r="CJ9" i="89"/>
  <c r="CH9" i="89"/>
  <c r="CG9" i="89"/>
  <c r="BZ9" i="89"/>
  <c r="BX9" i="89"/>
  <c r="BW9" i="89"/>
  <c r="BP9" i="89"/>
  <c r="BN9" i="89"/>
  <c r="BM9" i="89"/>
  <c r="BF9" i="89"/>
  <c r="BD9" i="89"/>
  <c r="BC9" i="89"/>
  <c r="AV9" i="89"/>
  <c r="AT9" i="89"/>
  <c r="AS9" i="89"/>
  <c r="AL9" i="89"/>
  <c r="AJ9" i="89"/>
  <c r="AI9" i="89"/>
  <c r="AB9" i="89"/>
  <c r="Z9" i="89"/>
  <c r="Y9" i="89"/>
  <c r="R9" i="89"/>
  <c r="P9" i="89"/>
  <c r="O9" i="89"/>
  <c r="H9" i="89"/>
  <c r="C9" i="89"/>
  <c r="DB8" i="89"/>
  <c r="DA8" i="89"/>
  <c r="CT8" i="89"/>
  <c r="CR8" i="89"/>
  <c r="CQ8" i="89"/>
  <c r="CJ8" i="89"/>
  <c r="CH8" i="89"/>
  <c r="CG8" i="89"/>
  <c r="BZ8" i="89"/>
  <c r="BX8" i="89"/>
  <c r="BW8" i="89"/>
  <c r="BP8" i="89"/>
  <c r="BN8" i="89"/>
  <c r="BM8" i="89"/>
  <c r="BF8" i="89"/>
  <c r="BD8" i="89"/>
  <c r="BC8" i="89"/>
  <c r="AV8" i="89"/>
  <c r="AT8" i="89"/>
  <c r="AS8" i="89"/>
  <c r="AL8" i="89"/>
  <c r="AJ8" i="89"/>
  <c r="AI8" i="89"/>
  <c r="AB8" i="89"/>
  <c r="Z8" i="89"/>
  <c r="Y8" i="89"/>
  <c r="R8" i="89"/>
  <c r="P8" i="89"/>
  <c r="O8" i="89"/>
  <c r="H8" i="89"/>
  <c r="C8" i="89"/>
  <c r="DB7" i="89"/>
  <c r="DA7" i="89"/>
  <c r="CT7" i="89"/>
  <c r="CR7" i="89"/>
  <c r="CQ7" i="89"/>
  <c r="CJ7" i="89"/>
  <c r="CH7" i="89"/>
  <c r="CG7" i="89"/>
  <c r="BZ7" i="89"/>
  <c r="BX7" i="89"/>
  <c r="BW7" i="89"/>
  <c r="BP7" i="89"/>
  <c r="BN7" i="89"/>
  <c r="BM7" i="89"/>
  <c r="BF7" i="89"/>
  <c r="BD7" i="89"/>
  <c r="BC7" i="89"/>
  <c r="AV7" i="89"/>
  <c r="AT7" i="89"/>
  <c r="AS7" i="89"/>
  <c r="AL7" i="89"/>
  <c r="AJ7" i="89"/>
  <c r="AI7" i="89"/>
  <c r="AB7" i="89"/>
  <c r="Z7" i="89"/>
  <c r="Y7" i="89"/>
  <c r="R7" i="89"/>
  <c r="P7" i="89"/>
  <c r="O7" i="89"/>
  <c r="H7" i="89"/>
  <c r="C7" i="89"/>
  <c r="DB6" i="89"/>
  <c r="DA6" i="89"/>
  <c r="CT6" i="89"/>
  <c r="CR6" i="89"/>
  <c r="CQ6" i="89"/>
  <c r="CJ6" i="89"/>
  <c r="CH6" i="89"/>
  <c r="CG6" i="89"/>
  <c r="BZ6" i="89"/>
  <c r="BX6" i="89"/>
  <c r="BW6" i="89"/>
  <c r="BP6" i="89"/>
  <c r="BN6" i="89"/>
  <c r="BM6" i="89"/>
  <c r="BF6" i="89"/>
  <c r="BD6" i="89"/>
  <c r="BC6" i="89"/>
  <c r="AV6" i="89"/>
  <c r="AT6" i="89"/>
  <c r="AS6" i="89"/>
  <c r="AL6" i="89"/>
  <c r="AJ6" i="89"/>
  <c r="AI6" i="89"/>
  <c r="AB6" i="89"/>
  <c r="Z6" i="89"/>
  <c r="Y6" i="89"/>
  <c r="R6" i="89"/>
  <c r="P6" i="89"/>
  <c r="O6" i="89"/>
  <c r="H6" i="89"/>
  <c r="C6" i="89"/>
  <c r="DB5" i="89"/>
  <c r="DA5" i="89"/>
  <c r="CT5" i="89"/>
  <c r="CR5" i="89"/>
  <c r="CQ5" i="89"/>
  <c r="CJ5" i="89"/>
  <c r="CH5" i="89"/>
  <c r="CG5" i="89"/>
  <c r="BZ5" i="89"/>
  <c r="BX5" i="89"/>
  <c r="BW5" i="89"/>
  <c r="BP5" i="89"/>
  <c r="BN5" i="89"/>
  <c r="BM5" i="89"/>
  <c r="BF5" i="89"/>
  <c r="BD5" i="89"/>
  <c r="BC5" i="89"/>
  <c r="AV5" i="89"/>
  <c r="AT5" i="89"/>
  <c r="AS5" i="89"/>
  <c r="AL5" i="89"/>
  <c r="AJ5" i="89"/>
  <c r="AI5" i="89"/>
  <c r="AB5" i="89"/>
  <c r="Z5" i="89"/>
  <c r="Y5" i="89"/>
  <c r="R5" i="89"/>
  <c r="P5" i="89"/>
  <c r="O5" i="89"/>
  <c r="H5" i="89"/>
  <c r="C5" i="89"/>
  <c r="B2" i="89"/>
  <c r="DB28" i="88"/>
  <c r="DA28" i="88"/>
  <c r="CT28" i="88"/>
  <c r="CR28" i="88"/>
  <c r="CQ28" i="88"/>
  <c r="CJ28" i="88"/>
  <c r="CH28" i="88"/>
  <c r="CG28" i="88"/>
  <c r="BZ28" i="88"/>
  <c r="BX28" i="88"/>
  <c r="BW28" i="88"/>
  <c r="BP28" i="88"/>
  <c r="BN28" i="88"/>
  <c r="BM28" i="88"/>
  <c r="BF28" i="88"/>
  <c r="BD28" i="88"/>
  <c r="BC28" i="88"/>
  <c r="AV28" i="88"/>
  <c r="AT28" i="88"/>
  <c r="AS28" i="88"/>
  <c r="AL28" i="88"/>
  <c r="AJ28" i="88"/>
  <c r="AI28" i="88"/>
  <c r="AB28" i="88"/>
  <c r="Z28" i="88"/>
  <c r="Y28" i="88"/>
  <c r="R28" i="88"/>
  <c r="P28" i="88"/>
  <c r="O28" i="88"/>
  <c r="H28" i="88"/>
  <c r="C28" i="88"/>
  <c r="DB27" i="88"/>
  <c r="DA27" i="88"/>
  <c r="CT27" i="88"/>
  <c r="CR27" i="88"/>
  <c r="CQ27" i="88"/>
  <c r="CJ27" i="88"/>
  <c r="CH27" i="88"/>
  <c r="CG27" i="88"/>
  <c r="BZ27" i="88"/>
  <c r="BX27" i="88"/>
  <c r="BW27" i="88"/>
  <c r="BP27" i="88"/>
  <c r="BN27" i="88"/>
  <c r="BM27" i="88"/>
  <c r="BF27" i="88"/>
  <c r="BD27" i="88"/>
  <c r="BC27" i="88"/>
  <c r="AV27" i="88"/>
  <c r="AT27" i="88"/>
  <c r="AS27" i="88"/>
  <c r="AL27" i="88"/>
  <c r="AJ27" i="88"/>
  <c r="AI27" i="88"/>
  <c r="AB27" i="88"/>
  <c r="Z27" i="88"/>
  <c r="Y27" i="88"/>
  <c r="R27" i="88"/>
  <c r="P27" i="88"/>
  <c r="O27" i="88"/>
  <c r="H27" i="88"/>
  <c r="C27" i="88"/>
  <c r="DB26" i="88"/>
  <c r="DA26" i="88"/>
  <c r="CT26" i="88"/>
  <c r="CR26" i="88"/>
  <c r="CQ26" i="88"/>
  <c r="CJ26" i="88"/>
  <c r="CH26" i="88"/>
  <c r="CG26" i="88"/>
  <c r="BZ26" i="88"/>
  <c r="BX26" i="88"/>
  <c r="BW26" i="88"/>
  <c r="BP26" i="88"/>
  <c r="BN26" i="88"/>
  <c r="BM26" i="88"/>
  <c r="BF26" i="88"/>
  <c r="BD26" i="88"/>
  <c r="BC26" i="88"/>
  <c r="AV26" i="88"/>
  <c r="AT26" i="88"/>
  <c r="AS26" i="88"/>
  <c r="AL26" i="88"/>
  <c r="AJ26" i="88"/>
  <c r="AI26" i="88"/>
  <c r="AB26" i="88"/>
  <c r="Z26" i="88"/>
  <c r="Y26" i="88"/>
  <c r="R26" i="88"/>
  <c r="P26" i="88"/>
  <c r="O26" i="88"/>
  <c r="H26" i="88"/>
  <c r="C26" i="88"/>
  <c r="DB25" i="88"/>
  <c r="DA25" i="88"/>
  <c r="CT25" i="88"/>
  <c r="CR25" i="88"/>
  <c r="CQ25" i="88"/>
  <c r="CJ25" i="88"/>
  <c r="CH25" i="88"/>
  <c r="CG25" i="88"/>
  <c r="BZ25" i="88"/>
  <c r="BX25" i="88"/>
  <c r="BW25" i="88"/>
  <c r="BP25" i="88"/>
  <c r="BN25" i="88"/>
  <c r="BM25" i="88"/>
  <c r="BF25" i="88"/>
  <c r="BD25" i="88"/>
  <c r="BC25" i="88"/>
  <c r="AV25" i="88"/>
  <c r="AT25" i="88"/>
  <c r="AS25" i="88"/>
  <c r="AL25" i="88"/>
  <c r="AJ25" i="88"/>
  <c r="AI25" i="88"/>
  <c r="AB25" i="88"/>
  <c r="Z25" i="88"/>
  <c r="Y25" i="88"/>
  <c r="R25" i="88"/>
  <c r="P25" i="88"/>
  <c r="O25" i="88"/>
  <c r="H25" i="88"/>
  <c r="C25" i="88"/>
  <c r="DB24" i="88"/>
  <c r="DA24" i="88"/>
  <c r="CT24" i="88"/>
  <c r="CR24" i="88"/>
  <c r="CQ24" i="88"/>
  <c r="CJ24" i="88"/>
  <c r="CH24" i="88"/>
  <c r="CG24" i="88"/>
  <c r="BZ24" i="88"/>
  <c r="BX24" i="88"/>
  <c r="BW24" i="88"/>
  <c r="BP24" i="88"/>
  <c r="BN24" i="88"/>
  <c r="BM24" i="88"/>
  <c r="BF24" i="88"/>
  <c r="BD24" i="88"/>
  <c r="BC24" i="88"/>
  <c r="AV24" i="88"/>
  <c r="AT24" i="88"/>
  <c r="AS24" i="88"/>
  <c r="AL24" i="88"/>
  <c r="AJ24" i="88"/>
  <c r="AI24" i="88"/>
  <c r="AB24" i="88"/>
  <c r="Z24" i="88"/>
  <c r="Y24" i="88"/>
  <c r="R24" i="88"/>
  <c r="P24" i="88"/>
  <c r="O24" i="88"/>
  <c r="H24" i="88"/>
  <c r="C24" i="88"/>
  <c r="DB23" i="88"/>
  <c r="DA23" i="88"/>
  <c r="CT23" i="88"/>
  <c r="CR23" i="88"/>
  <c r="CQ23" i="88"/>
  <c r="CJ23" i="88"/>
  <c r="CH23" i="88"/>
  <c r="CG23" i="88"/>
  <c r="BZ23" i="88"/>
  <c r="BX23" i="88"/>
  <c r="BW23" i="88"/>
  <c r="BP23" i="88"/>
  <c r="BN23" i="88"/>
  <c r="BM23" i="88"/>
  <c r="BF23" i="88"/>
  <c r="BD23" i="88"/>
  <c r="BC23" i="88"/>
  <c r="AV23" i="88"/>
  <c r="AT23" i="88"/>
  <c r="AS23" i="88"/>
  <c r="AL23" i="88"/>
  <c r="AJ23" i="88"/>
  <c r="AI23" i="88"/>
  <c r="AB23" i="88"/>
  <c r="Z23" i="88"/>
  <c r="Y23" i="88"/>
  <c r="R23" i="88"/>
  <c r="P23" i="88"/>
  <c r="O23" i="88"/>
  <c r="H23" i="88"/>
  <c r="C23" i="88"/>
  <c r="DB22" i="88"/>
  <c r="DA22" i="88"/>
  <c r="CT22" i="88"/>
  <c r="CR22" i="88"/>
  <c r="CQ22" i="88"/>
  <c r="CJ22" i="88"/>
  <c r="CH22" i="88"/>
  <c r="CG22" i="88"/>
  <c r="BZ22" i="88"/>
  <c r="BX22" i="88"/>
  <c r="BW22" i="88"/>
  <c r="BP22" i="88"/>
  <c r="BN22" i="88"/>
  <c r="BM22" i="88"/>
  <c r="BF22" i="88"/>
  <c r="BD22" i="88"/>
  <c r="BC22" i="88"/>
  <c r="AV22" i="88"/>
  <c r="AT22" i="88"/>
  <c r="AS22" i="88"/>
  <c r="AL22" i="88"/>
  <c r="AJ22" i="88"/>
  <c r="AI22" i="88"/>
  <c r="AB22" i="88"/>
  <c r="Z22" i="88"/>
  <c r="Y22" i="88"/>
  <c r="R22" i="88"/>
  <c r="P22" i="88"/>
  <c r="O22" i="88"/>
  <c r="H22" i="88"/>
  <c r="C22" i="88"/>
  <c r="DB21" i="88"/>
  <c r="DA21" i="88"/>
  <c r="CT21" i="88"/>
  <c r="CR21" i="88"/>
  <c r="CQ21" i="88"/>
  <c r="CJ21" i="88"/>
  <c r="CH21" i="88"/>
  <c r="CG21" i="88"/>
  <c r="BZ21" i="88"/>
  <c r="BX21" i="88"/>
  <c r="BW21" i="88"/>
  <c r="BP21" i="88"/>
  <c r="BN21" i="88"/>
  <c r="BM21" i="88"/>
  <c r="BF21" i="88"/>
  <c r="BD21" i="88"/>
  <c r="BC21" i="88"/>
  <c r="AV21" i="88"/>
  <c r="AT21" i="88"/>
  <c r="AS21" i="88"/>
  <c r="AL21" i="88"/>
  <c r="AJ21" i="88"/>
  <c r="AI21" i="88"/>
  <c r="AB21" i="88"/>
  <c r="Z21" i="88"/>
  <c r="Y21" i="88"/>
  <c r="R21" i="88"/>
  <c r="P21" i="88"/>
  <c r="O21" i="88"/>
  <c r="H21" i="88"/>
  <c r="C21" i="88"/>
  <c r="DB20" i="88"/>
  <c r="DA20" i="88"/>
  <c r="CT20" i="88"/>
  <c r="CR20" i="88"/>
  <c r="CQ20" i="88"/>
  <c r="CJ20" i="88"/>
  <c r="CH20" i="88"/>
  <c r="CG20" i="88"/>
  <c r="BZ20" i="88"/>
  <c r="BX20" i="88"/>
  <c r="BW20" i="88"/>
  <c r="BP20" i="88"/>
  <c r="BN20" i="88"/>
  <c r="BM20" i="88"/>
  <c r="BF20" i="88"/>
  <c r="BD20" i="88"/>
  <c r="BC20" i="88"/>
  <c r="AV20" i="88"/>
  <c r="AT20" i="88"/>
  <c r="AS20" i="88"/>
  <c r="AL20" i="88"/>
  <c r="AJ20" i="88"/>
  <c r="AI20" i="88"/>
  <c r="AB20" i="88"/>
  <c r="Z20" i="88"/>
  <c r="Y20" i="88"/>
  <c r="R20" i="88"/>
  <c r="P20" i="88"/>
  <c r="O20" i="88"/>
  <c r="H20" i="88"/>
  <c r="C20" i="88"/>
  <c r="DB19" i="88"/>
  <c r="DA19" i="88"/>
  <c r="CT19" i="88"/>
  <c r="CR19" i="88"/>
  <c r="CQ19" i="88"/>
  <c r="CJ19" i="88"/>
  <c r="CH19" i="88"/>
  <c r="CG19" i="88"/>
  <c r="BZ19" i="88"/>
  <c r="BX19" i="88"/>
  <c r="BW19" i="88"/>
  <c r="BP19" i="88"/>
  <c r="BN19" i="88"/>
  <c r="BM19" i="88"/>
  <c r="BF19" i="88"/>
  <c r="BD19" i="88"/>
  <c r="BC19" i="88"/>
  <c r="AV19" i="88"/>
  <c r="AT19" i="88"/>
  <c r="AS19" i="88"/>
  <c r="AL19" i="88"/>
  <c r="AJ19" i="88"/>
  <c r="AI19" i="88"/>
  <c r="AB19" i="88"/>
  <c r="Z19" i="88"/>
  <c r="Y19" i="88"/>
  <c r="R19" i="88"/>
  <c r="P19" i="88"/>
  <c r="O19" i="88"/>
  <c r="H19" i="88"/>
  <c r="C19" i="88"/>
  <c r="B19" i="88"/>
  <c r="B16" i="88"/>
  <c r="DB14" i="88"/>
  <c r="DA14" i="88"/>
  <c r="CT14" i="88"/>
  <c r="CR14" i="88"/>
  <c r="CQ14" i="88"/>
  <c r="CJ14" i="88"/>
  <c r="CH14" i="88"/>
  <c r="CG14" i="88"/>
  <c r="BZ14" i="88"/>
  <c r="BX14" i="88"/>
  <c r="BW14" i="88"/>
  <c r="BP14" i="88"/>
  <c r="BN14" i="88"/>
  <c r="BM14" i="88"/>
  <c r="BF14" i="88"/>
  <c r="BD14" i="88"/>
  <c r="BC14" i="88"/>
  <c r="AV14" i="88"/>
  <c r="AT14" i="88"/>
  <c r="AS14" i="88"/>
  <c r="AL14" i="88"/>
  <c r="AJ14" i="88"/>
  <c r="AI14" i="88"/>
  <c r="AB14" i="88"/>
  <c r="Z14" i="88"/>
  <c r="Y14" i="88"/>
  <c r="R14" i="88"/>
  <c r="P14" i="88"/>
  <c r="O14" i="88"/>
  <c r="H14" i="88"/>
  <c r="C14" i="88"/>
  <c r="DB13" i="88"/>
  <c r="DA13" i="88"/>
  <c r="CT13" i="88"/>
  <c r="CR13" i="88"/>
  <c r="CQ13" i="88"/>
  <c r="CJ13" i="88"/>
  <c r="CH13" i="88"/>
  <c r="CG13" i="88"/>
  <c r="BZ13" i="88"/>
  <c r="BX13" i="88"/>
  <c r="BW13" i="88"/>
  <c r="BP13" i="88"/>
  <c r="BN13" i="88"/>
  <c r="BM13" i="88"/>
  <c r="BF13" i="88"/>
  <c r="BD13" i="88"/>
  <c r="BC13" i="88"/>
  <c r="AV13" i="88"/>
  <c r="AT13" i="88"/>
  <c r="AS13" i="88"/>
  <c r="AL13" i="88"/>
  <c r="AJ13" i="88"/>
  <c r="AI13" i="88"/>
  <c r="AB13" i="88"/>
  <c r="Z13" i="88"/>
  <c r="Y13" i="88"/>
  <c r="R13" i="88"/>
  <c r="P13" i="88"/>
  <c r="O13" i="88"/>
  <c r="H13" i="88"/>
  <c r="C13" i="88"/>
  <c r="DB12" i="88"/>
  <c r="DA12" i="88"/>
  <c r="CT12" i="88"/>
  <c r="CR12" i="88"/>
  <c r="CQ12" i="88"/>
  <c r="CJ12" i="88"/>
  <c r="CH12" i="88"/>
  <c r="CG12" i="88"/>
  <c r="BZ12" i="88"/>
  <c r="BX12" i="88"/>
  <c r="BW12" i="88"/>
  <c r="BP12" i="88"/>
  <c r="BN12" i="88"/>
  <c r="BM12" i="88"/>
  <c r="BF12" i="88"/>
  <c r="BD12" i="88"/>
  <c r="BC12" i="88"/>
  <c r="AV12" i="88"/>
  <c r="AT12" i="88"/>
  <c r="AS12" i="88"/>
  <c r="AL12" i="88"/>
  <c r="AJ12" i="88"/>
  <c r="AI12" i="88"/>
  <c r="AB12" i="88"/>
  <c r="Z12" i="88"/>
  <c r="Y12" i="88"/>
  <c r="R12" i="88"/>
  <c r="P12" i="88"/>
  <c r="O12" i="88"/>
  <c r="H12" i="88"/>
  <c r="C12" i="88"/>
  <c r="DB11" i="88"/>
  <c r="DA11" i="88"/>
  <c r="CT11" i="88"/>
  <c r="CR11" i="88"/>
  <c r="CQ11" i="88"/>
  <c r="CJ11" i="88"/>
  <c r="CH11" i="88"/>
  <c r="CG11" i="88"/>
  <c r="BZ11" i="88"/>
  <c r="BX11" i="88"/>
  <c r="BW11" i="88"/>
  <c r="BP11" i="88"/>
  <c r="BN11" i="88"/>
  <c r="BM11" i="88"/>
  <c r="BF11" i="88"/>
  <c r="BD11" i="88"/>
  <c r="BC11" i="88"/>
  <c r="AV11" i="88"/>
  <c r="AT11" i="88"/>
  <c r="AS11" i="88"/>
  <c r="AL11" i="88"/>
  <c r="AJ11" i="88"/>
  <c r="AI11" i="88"/>
  <c r="AB11" i="88"/>
  <c r="Z11" i="88"/>
  <c r="Y11" i="88"/>
  <c r="R11" i="88"/>
  <c r="P11" i="88"/>
  <c r="O11" i="88"/>
  <c r="H11" i="88"/>
  <c r="C11" i="88"/>
  <c r="DB10" i="88"/>
  <c r="DA10" i="88"/>
  <c r="CT10" i="88"/>
  <c r="CR10" i="88"/>
  <c r="CQ10" i="88"/>
  <c r="CJ10" i="88"/>
  <c r="CH10" i="88"/>
  <c r="CG10" i="88"/>
  <c r="BZ10" i="88"/>
  <c r="BX10" i="88"/>
  <c r="BW10" i="88"/>
  <c r="BP10" i="88"/>
  <c r="BN10" i="88"/>
  <c r="BM10" i="88"/>
  <c r="BF10" i="88"/>
  <c r="BD10" i="88"/>
  <c r="BC10" i="88"/>
  <c r="AV10" i="88"/>
  <c r="AT10" i="88"/>
  <c r="AS10" i="88"/>
  <c r="AL10" i="88"/>
  <c r="AJ10" i="88"/>
  <c r="AI10" i="88"/>
  <c r="AB10" i="88"/>
  <c r="Z10" i="88"/>
  <c r="Y10" i="88"/>
  <c r="R10" i="88"/>
  <c r="P10" i="88"/>
  <c r="O10" i="88"/>
  <c r="H10" i="88"/>
  <c r="C10" i="88"/>
  <c r="DB9" i="88"/>
  <c r="DA9" i="88"/>
  <c r="CT9" i="88"/>
  <c r="CR9" i="88"/>
  <c r="CQ9" i="88"/>
  <c r="CJ9" i="88"/>
  <c r="CH9" i="88"/>
  <c r="CG9" i="88"/>
  <c r="BZ9" i="88"/>
  <c r="BX9" i="88"/>
  <c r="BW9" i="88"/>
  <c r="BP9" i="88"/>
  <c r="BN9" i="88"/>
  <c r="BM9" i="88"/>
  <c r="BF9" i="88"/>
  <c r="BD9" i="88"/>
  <c r="BC9" i="88"/>
  <c r="AV9" i="88"/>
  <c r="AT9" i="88"/>
  <c r="AS9" i="88"/>
  <c r="AL9" i="88"/>
  <c r="AJ9" i="88"/>
  <c r="AI9" i="88"/>
  <c r="AB9" i="88"/>
  <c r="Z9" i="88"/>
  <c r="Y9" i="88"/>
  <c r="R9" i="88"/>
  <c r="P9" i="88"/>
  <c r="O9" i="88"/>
  <c r="H9" i="88"/>
  <c r="C9" i="88"/>
  <c r="DB8" i="88"/>
  <c r="DA8" i="88"/>
  <c r="CT8" i="88"/>
  <c r="CR8" i="88"/>
  <c r="CQ8" i="88"/>
  <c r="CJ8" i="88"/>
  <c r="CH8" i="88"/>
  <c r="CG8" i="88"/>
  <c r="BZ8" i="88"/>
  <c r="BX8" i="88"/>
  <c r="BW8" i="88"/>
  <c r="BP8" i="88"/>
  <c r="BN8" i="88"/>
  <c r="BM8" i="88"/>
  <c r="BF8" i="88"/>
  <c r="BD8" i="88"/>
  <c r="BC8" i="88"/>
  <c r="AV8" i="88"/>
  <c r="AT8" i="88"/>
  <c r="AS8" i="88"/>
  <c r="AL8" i="88"/>
  <c r="AJ8" i="88"/>
  <c r="AI8" i="88"/>
  <c r="AB8" i="88"/>
  <c r="Z8" i="88"/>
  <c r="Y8" i="88"/>
  <c r="R8" i="88"/>
  <c r="P8" i="88"/>
  <c r="O8" i="88"/>
  <c r="H8" i="88"/>
  <c r="C8" i="88"/>
  <c r="DB7" i="88"/>
  <c r="DA7" i="88"/>
  <c r="CT7" i="88"/>
  <c r="CR7" i="88"/>
  <c r="CQ7" i="88"/>
  <c r="CJ7" i="88"/>
  <c r="CH7" i="88"/>
  <c r="CG7" i="88"/>
  <c r="BZ7" i="88"/>
  <c r="BX7" i="88"/>
  <c r="BW7" i="88"/>
  <c r="BP7" i="88"/>
  <c r="BN7" i="88"/>
  <c r="BM7" i="88"/>
  <c r="BF7" i="88"/>
  <c r="BD7" i="88"/>
  <c r="BC7" i="88"/>
  <c r="AV7" i="88"/>
  <c r="AT7" i="88"/>
  <c r="AS7" i="88"/>
  <c r="AL7" i="88"/>
  <c r="AJ7" i="88"/>
  <c r="AI7" i="88"/>
  <c r="AB7" i="88"/>
  <c r="Z7" i="88"/>
  <c r="Y7" i="88"/>
  <c r="R7" i="88"/>
  <c r="P7" i="88"/>
  <c r="O7" i="88"/>
  <c r="H7" i="88"/>
  <c r="C7" i="88"/>
  <c r="DB6" i="88"/>
  <c r="DA6" i="88"/>
  <c r="CT6" i="88"/>
  <c r="CR6" i="88"/>
  <c r="CQ6" i="88"/>
  <c r="CJ6" i="88"/>
  <c r="CH6" i="88"/>
  <c r="CG6" i="88"/>
  <c r="BZ6" i="88"/>
  <c r="BX6" i="88"/>
  <c r="BW6" i="88"/>
  <c r="BP6" i="88"/>
  <c r="BN6" i="88"/>
  <c r="BM6" i="88"/>
  <c r="BF6" i="88"/>
  <c r="BD6" i="88"/>
  <c r="BC6" i="88"/>
  <c r="AV6" i="88"/>
  <c r="AT6" i="88"/>
  <c r="AS6" i="88"/>
  <c r="AL6" i="88"/>
  <c r="AJ6" i="88"/>
  <c r="AI6" i="88"/>
  <c r="AB6" i="88"/>
  <c r="Z6" i="88"/>
  <c r="Y6" i="88"/>
  <c r="R6" i="88"/>
  <c r="P6" i="88"/>
  <c r="O6" i="88"/>
  <c r="H6" i="88"/>
  <c r="C6" i="88"/>
  <c r="DB5" i="88"/>
  <c r="DA5" i="88"/>
  <c r="CT5" i="88"/>
  <c r="CR5" i="88"/>
  <c r="CQ5" i="88"/>
  <c r="CJ5" i="88"/>
  <c r="CH5" i="88"/>
  <c r="CG5" i="88"/>
  <c r="BZ5" i="88"/>
  <c r="BX5" i="88"/>
  <c r="BW5" i="88"/>
  <c r="BP5" i="88"/>
  <c r="BN5" i="88"/>
  <c r="BM5" i="88"/>
  <c r="BF5" i="88"/>
  <c r="BD5" i="88"/>
  <c r="BC5" i="88"/>
  <c r="AV5" i="88"/>
  <c r="AT5" i="88"/>
  <c r="AS5" i="88"/>
  <c r="AL5" i="88"/>
  <c r="AJ5" i="88"/>
  <c r="AI5" i="88"/>
  <c r="AB5" i="88"/>
  <c r="Z5" i="88"/>
  <c r="Y5" i="88"/>
  <c r="R5" i="88"/>
  <c r="P5" i="88"/>
  <c r="O5" i="88"/>
  <c r="H5" i="88"/>
  <c r="C5" i="88"/>
  <c r="B5" i="88"/>
  <c r="B2" i="88"/>
  <c r="DB28" i="87"/>
  <c r="DA28" i="87"/>
  <c r="CT28" i="87"/>
  <c r="CR28" i="87"/>
  <c r="CQ28" i="87"/>
  <c r="CJ28" i="87"/>
  <c r="CH28" i="87"/>
  <c r="CG28" i="87"/>
  <c r="BZ28" i="87"/>
  <c r="BX28" i="87"/>
  <c r="BW28" i="87"/>
  <c r="BP28" i="87"/>
  <c r="BN28" i="87"/>
  <c r="BM28" i="87"/>
  <c r="BF28" i="87"/>
  <c r="BD28" i="87"/>
  <c r="BC28" i="87"/>
  <c r="AV28" i="87"/>
  <c r="AT28" i="87"/>
  <c r="AS28" i="87"/>
  <c r="AL28" i="87"/>
  <c r="AJ28" i="87"/>
  <c r="AI28" i="87"/>
  <c r="AB28" i="87"/>
  <c r="Z28" i="87"/>
  <c r="Y28" i="87"/>
  <c r="R28" i="87"/>
  <c r="P28" i="87"/>
  <c r="O28" i="87"/>
  <c r="H28" i="87"/>
  <c r="C28" i="87"/>
  <c r="DB27" i="87"/>
  <c r="DA27" i="87"/>
  <c r="CT27" i="87"/>
  <c r="CR27" i="87"/>
  <c r="CQ27" i="87"/>
  <c r="CJ27" i="87"/>
  <c r="CH27" i="87"/>
  <c r="CG27" i="87"/>
  <c r="BZ27" i="87"/>
  <c r="BX27" i="87"/>
  <c r="BW27" i="87"/>
  <c r="BP27" i="87"/>
  <c r="BN27" i="87"/>
  <c r="BM27" i="87"/>
  <c r="BF27" i="87"/>
  <c r="BD27" i="87"/>
  <c r="BC27" i="87"/>
  <c r="AV27" i="87"/>
  <c r="AT27" i="87"/>
  <c r="AS27" i="87"/>
  <c r="AL27" i="87"/>
  <c r="AJ27" i="87"/>
  <c r="AI27" i="87"/>
  <c r="AB27" i="87"/>
  <c r="Z27" i="87"/>
  <c r="Y27" i="87"/>
  <c r="R27" i="87"/>
  <c r="P27" i="87"/>
  <c r="O27" i="87"/>
  <c r="H27" i="87"/>
  <c r="C27" i="87"/>
  <c r="DB26" i="87"/>
  <c r="DA26" i="87"/>
  <c r="CT26" i="87"/>
  <c r="CR26" i="87"/>
  <c r="CQ26" i="87"/>
  <c r="CJ26" i="87"/>
  <c r="CH26" i="87"/>
  <c r="CG26" i="87"/>
  <c r="BZ26" i="87"/>
  <c r="BX26" i="87"/>
  <c r="BW26" i="87"/>
  <c r="BP26" i="87"/>
  <c r="BN26" i="87"/>
  <c r="BM26" i="87"/>
  <c r="BF26" i="87"/>
  <c r="BD26" i="87"/>
  <c r="BC26" i="87"/>
  <c r="AV26" i="87"/>
  <c r="AT26" i="87"/>
  <c r="AS26" i="87"/>
  <c r="AL26" i="87"/>
  <c r="AJ26" i="87"/>
  <c r="AI26" i="87"/>
  <c r="AB26" i="87"/>
  <c r="Z26" i="87"/>
  <c r="Y26" i="87"/>
  <c r="R26" i="87"/>
  <c r="P26" i="87"/>
  <c r="O26" i="87"/>
  <c r="H26" i="87"/>
  <c r="C26" i="87"/>
  <c r="DB25" i="87"/>
  <c r="DA25" i="87"/>
  <c r="CT25" i="87"/>
  <c r="CR25" i="87"/>
  <c r="CQ25" i="87"/>
  <c r="CJ25" i="87"/>
  <c r="CH25" i="87"/>
  <c r="CG25" i="87"/>
  <c r="BZ25" i="87"/>
  <c r="BX25" i="87"/>
  <c r="BW25" i="87"/>
  <c r="BP25" i="87"/>
  <c r="BN25" i="87"/>
  <c r="BM25" i="87"/>
  <c r="BF25" i="87"/>
  <c r="BD25" i="87"/>
  <c r="BC25" i="87"/>
  <c r="AV25" i="87"/>
  <c r="AT25" i="87"/>
  <c r="AS25" i="87"/>
  <c r="AL25" i="87"/>
  <c r="AJ25" i="87"/>
  <c r="AI25" i="87"/>
  <c r="AB25" i="87"/>
  <c r="Z25" i="87"/>
  <c r="Y25" i="87"/>
  <c r="R25" i="87"/>
  <c r="P25" i="87"/>
  <c r="O25" i="87"/>
  <c r="H25" i="87"/>
  <c r="C25" i="87"/>
  <c r="DB24" i="87"/>
  <c r="DA24" i="87"/>
  <c r="CT24" i="87"/>
  <c r="CR24" i="87"/>
  <c r="CQ24" i="87"/>
  <c r="CJ24" i="87"/>
  <c r="CH24" i="87"/>
  <c r="CG24" i="87"/>
  <c r="BZ24" i="87"/>
  <c r="BX24" i="87"/>
  <c r="BW24" i="87"/>
  <c r="BP24" i="87"/>
  <c r="BN24" i="87"/>
  <c r="BM24" i="87"/>
  <c r="BF24" i="87"/>
  <c r="BD24" i="87"/>
  <c r="BC24" i="87"/>
  <c r="AV24" i="87"/>
  <c r="AT24" i="87"/>
  <c r="AS24" i="87"/>
  <c r="AL24" i="87"/>
  <c r="AJ24" i="87"/>
  <c r="AI24" i="87"/>
  <c r="AB24" i="87"/>
  <c r="Z24" i="87"/>
  <c r="Y24" i="87"/>
  <c r="R24" i="87"/>
  <c r="P24" i="87"/>
  <c r="O24" i="87"/>
  <c r="H24" i="87"/>
  <c r="C24" i="87"/>
  <c r="DB23" i="87"/>
  <c r="DA23" i="87"/>
  <c r="CT23" i="87"/>
  <c r="CR23" i="87"/>
  <c r="CQ23" i="87"/>
  <c r="CJ23" i="87"/>
  <c r="CH23" i="87"/>
  <c r="CG23" i="87"/>
  <c r="BZ23" i="87"/>
  <c r="BX23" i="87"/>
  <c r="BW23" i="87"/>
  <c r="BP23" i="87"/>
  <c r="BN23" i="87"/>
  <c r="BM23" i="87"/>
  <c r="BF23" i="87"/>
  <c r="BD23" i="87"/>
  <c r="BC23" i="87"/>
  <c r="AV23" i="87"/>
  <c r="AT23" i="87"/>
  <c r="AS23" i="87"/>
  <c r="AL23" i="87"/>
  <c r="AJ23" i="87"/>
  <c r="AI23" i="87"/>
  <c r="AB23" i="87"/>
  <c r="Z23" i="87"/>
  <c r="Y23" i="87"/>
  <c r="R23" i="87"/>
  <c r="P23" i="87"/>
  <c r="O23" i="87"/>
  <c r="H23" i="87"/>
  <c r="C23" i="87"/>
  <c r="DB22" i="87"/>
  <c r="DA22" i="87"/>
  <c r="CT22" i="87"/>
  <c r="CR22" i="87"/>
  <c r="CQ22" i="87"/>
  <c r="CJ22" i="87"/>
  <c r="CH22" i="87"/>
  <c r="CG22" i="87"/>
  <c r="BZ22" i="87"/>
  <c r="BX22" i="87"/>
  <c r="BW22" i="87"/>
  <c r="BP22" i="87"/>
  <c r="BN22" i="87"/>
  <c r="BM22" i="87"/>
  <c r="BF22" i="87"/>
  <c r="BD22" i="87"/>
  <c r="BC22" i="87"/>
  <c r="AV22" i="87"/>
  <c r="AT22" i="87"/>
  <c r="AS22" i="87"/>
  <c r="AL22" i="87"/>
  <c r="AJ22" i="87"/>
  <c r="AI22" i="87"/>
  <c r="AB22" i="87"/>
  <c r="Z22" i="87"/>
  <c r="Y22" i="87"/>
  <c r="R22" i="87"/>
  <c r="P22" i="87"/>
  <c r="O22" i="87"/>
  <c r="H22" i="87"/>
  <c r="C22" i="87"/>
  <c r="DB21" i="87"/>
  <c r="DA21" i="87"/>
  <c r="CT21" i="87"/>
  <c r="CR21" i="87"/>
  <c r="CQ21" i="87"/>
  <c r="CJ21" i="87"/>
  <c r="CH21" i="87"/>
  <c r="CG21" i="87"/>
  <c r="BZ21" i="87"/>
  <c r="BX21" i="87"/>
  <c r="BW21" i="87"/>
  <c r="BP21" i="87"/>
  <c r="BN21" i="87"/>
  <c r="BM21" i="87"/>
  <c r="BF21" i="87"/>
  <c r="BD21" i="87"/>
  <c r="BC21" i="87"/>
  <c r="AV21" i="87"/>
  <c r="AT21" i="87"/>
  <c r="AS21" i="87"/>
  <c r="AL21" i="87"/>
  <c r="AJ21" i="87"/>
  <c r="AI21" i="87"/>
  <c r="AB21" i="87"/>
  <c r="Z21" i="87"/>
  <c r="Y21" i="87"/>
  <c r="R21" i="87"/>
  <c r="P21" i="87"/>
  <c r="O21" i="87"/>
  <c r="H21" i="87"/>
  <c r="C21" i="87"/>
  <c r="B21" i="87"/>
  <c r="DB20" i="87"/>
  <c r="DA20" i="87"/>
  <c r="CT20" i="87"/>
  <c r="CR20" i="87"/>
  <c r="CQ20" i="87"/>
  <c r="CJ20" i="87"/>
  <c r="CH20" i="87"/>
  <c r="CG20" i="87"/>
  <c r="BZ20" i="87"/>
  <c r="BX20" i="87"/>
  <c r="BW20" i="87"/>
  <c r="BP20" i="87"/>
  <c r="BN20" i="87"/>
  <c r="BM20" i="87"/>
  <c r="BF20" i="87"/>
  <c r="BD20" i="87"/>
  <c r="BC20" i="87"/>
  <c r="AV20" i="87"/>
  <c r="AT20" i="87"/>
  <c r="AS20" i="87"/>
  <c r="AL20" i="87"/>
  <c r="AJ20" i="87"/>
  <c r="AI20" i="87"/>
  <c r="AB20" i="87"/>
  <c r="Z20" i="87"/>
  <c r="Y20" i="87"/>
  <c r="R20" i="87"/>
  <c r="P20" i="87"/>
  <c r="O20" i="87"/>
  <c r="H20" i="87"/>
  <c r="C20" i="87"/>
  <c r="DB19" i="87"/>
  <c r="DA19" i="87"/>
  <c r="CT19" i="87"/>
  <c r="CR19" i="87"/>
  <c r="CQ19" i="87"/>
  <c r="CJ19" i="87"/>
  <c r="CH19" i="87"/>
  <c r="CG19" i="87"/>
  <c r="BZ19" i="87"/>
  <c r="BX19" i="87"/>
  <c r="BW19" i="87"/>
  <c r="BP19" i="87"/>
  <c r="BN19" i="87"/>
  <c r="BM19" i="87"/>
  <c r="BF19" i="87"/>
  <c r="BD19" i="87"/>
  <c r="BC19" i="87"/>
  <c r="AV19" i="87"/>
  <c r="AT19" i="87"/>
  <c r="AS19" i="87"/>
  <c r="AL19" i="87"/>
  <c r="AJ19" i="87"/>
  <c r="AI19" i="87"/>
  <c r="AB19" i="87"/>
  <c r="Z19" i="87"/>
  <c r="Y19" i="87"/>
  <c r="R19" i="87"/>
  <c r="P19" i="87"/>
  <c r="O19" i="87"/>
  <c r="H19" i="87"/>
  <c r="C19" i="87"/>
  <c r="B16" i="87"/>
  <c r="DB14" i="87"/>
  <c r="DA14" i="87"/>
  <c r="CT14" i="87"/>
  <c r="CR14" i="87"/>
  <c r="CQ14" i="87"/>
  <c r="CJ14" i="87"/>
  <c r="CH14" i="87"/>
  <c r="CG14" i="87"/>
  <c r="BZ14" i="87"/>
  <c r="BX14" i="87"/>
  <c r="BW14" i="87"/>
  <c r="BP14" i="87"/>
  <c r="BN14" i="87"/>
  <c r="BM14" i="87"/>
  <c r="BF14" i="87"/>
  <c r="BD14" i="87"/>
  <c r="BC14" i="87"/>
  <c r="AV14" i="87"/>
  <c r="AT14" i="87"/>
  <c r="AS14" i="87"/>
  <c r="AL14" i="87"/>
  <c r="AJ14" i="87"/>
  <c r="AI14" i="87"/>
  <c r="AB14" i="87"/>
  <c r="Z14" i="87"/>
  <c r="Y14" i="87"/>
  <c r="R14" i="87"/>
  <c r="P14" i="87"/>
  <c r="O14" i="87"/>
  <c r="H14" i="87"/>
  <c r="C14" i="87"/>
  <c r="DB13" i="87"/>
  <c r="DA13" i="87"/>
  <c r="CT13" i="87"/>
  <c r="CR13" i="87"/>
  <c r="CQ13" i="87"/>
  <c r="CJ13" i="87"/>
  <c r="CH13" i="87"/>
  <c r="CG13" i="87"/>
  <c r="BZ13" i="87"/>
  <c r="BX13" i="87"/>
  <c r="BW13" i="87"/>
  <c r="BP13" i="87"/>
  <c r="BN13" i="87"/>
  <c r="BM13" i="87"/>
  <c r="BF13" i="87"/>
  <c r="BD13" i="87"/>
  <c r="BC13" i="87"/>
  <c r="AV13" i="87"/>
  <c r="AT13" i="87"/>
  <c r="AS13" i="87"/>
  <c r="AL13" i="87"/>
  <c r="AJ13" i="87"/>
  <c r="AI13" i="87"/>
  <c r="AB13" i="87"/>
  <c r="Z13" i="87"/>
  <c r="Y13" i="87"/>
  <c r="R13" i="87"/>
  <c r="P13" i="87"/>
  <c r="O13" i="87"/>
  <c r="H13" i="87"/>
  <c r="C13" i="87"/>
  <c r="DB12" i="87"/>
  <c r="DA12" i="87"/>
  <c r="CT12" i="87"/>
  <c r="CR12" i="87"/>
  <c r="CQ12" i="87"/>
  <c r="CJ12" i="87"/>
  <c r="CH12" i="87"/>
  <c r="CG12" i="87"/>
  <c r="BZ12" i="87"/>
  <c r="BX12" i="87"/>
  <c r="BW12" i="87"/>
  <c r="BP12" i="87"/>
  <c r="BN12" i="87"/>
  <c r="BM12" i="87"/>
  <c r="BF12" i="87"/>
  <c r="BD12" i="87"/>
  <c r="BC12" i="87"/>
  <c r="AV12" i="87"/>
  <c r="AT12" i="87"/>
  <c r="AS12" i="87"/>
  <c r="AL12" i="87"/>
  <c r="AJ12" i="87"/>
  <c r="AI12" i="87"/>
  <c r="AB12" i="87"/>
  <c r="Z12" i="87"/>
  <c r="Y12" i="87"/>
  <c r="R12" i="87"/>
  <c r="P12" i="87"/>
  <c r="O12" i="87"/>
  <c r="H12" i="87"/>
  <c r="C12" i="87"/>
  <c r="DB11" i="87"/>
  <c r="DA11" i="87"/>
  <c r="CT11" i="87"/>
  <c r="CR11" i="87"/>
  <c r="CQ11" i="87"/>
  <c r="CJ11" i="87"/>
  <c r="CH11" i="87"/>
  <c r="CG11" i="87"/>
  <c r="BZ11" i="87"/>
  <c r="BX11" i="87"/>
  <c r="BW11" i="87"/>
  <c r="BP11" i="87"/>
  <c r="BN11" i="87"/>
  <c r="BM11" i="87"/>
  <c r="BF11" i="87"/>
  <c r="BD11" i="87"/>
  <c r="BC11" i="87"/>
  <c r="AV11" i="87"/>
  <c r="AT11" i="87"/>
  <c r="AS11" i="87"/>
  <c r="AL11" i="87"/>
  <c r="AJ11" i="87"/>
  <c r="AI11" i="87"/>
  <c r="AB11" i="87"/>
  <c r="Z11" i="87"/>
  <c r="Y11" i="87"/>
  <c r="R11" i="87"/>
  <c r="P11" i="87"/>
  <c r="O11" i="87"/>
  <c r="H11" i="87"/>
  <c r="C11" i="87"/>
  <c r="DB10" i="87"/>
  <c r="DA10" i="87"/>
  <c r="CT10" i="87"/>
  <c r="CR10" i="87"/>
  <c r="CQ10" i="87"/>
  <c r="CJ10" i="87"/>
  <c r="CH10" i="87"/>
  <c r="CG10" i="87"/>
  <c r="BZ10" i="87"/>
  <c r="BX10" i="87"/>
  <c r="BW10" i="87"/>
  <c r="BP10" i="87"/>
  <c r="BN10" i="87"/>
  <c r="BM10" i="87"/>
  <c r="BF10" i="87"/>
  <c r="BD10" i="87"/>
  <c r="BC10" i="87"/>
  <c r="AV10" i="87"/>
  <c r="AT10" i="87"/>
  <c r="AS10" i="87"/>
  <c r="AL10" i="87"/>
  <c r="AJ10" i="87"/>
  <c r="AI10" i="87"/>
  <c r="AB10" i="87"/>
  <c r="Z10" i="87"/>
  <c r="Y10" i="87"/>
  <c r="R10" i="87"/>
  <c r="P10" i="87"/>
  <c r="O10" i="87"/>
  <c r="H10" i="87"/>
  <c r="C10" i="87"/>
  <c r="DB9" i="87"/>
  <c r="DA9" i="87"/>
  <c r="CT9" i="87"/>
  <c r="CR9" i="87"/>
  <c r="CQ9" i="87"/>
  <c r="CJ9" i="87"/>
  <c r="CH9" i="87"/>
  <c r="CG9" i="87"/>
  <c r="BZ9" i="87"/>
  <c r="BX9" i="87"/>
  <c r="BW9" i="87"/>
  <c r="BP9" i="87"/>
  <c r="BN9" i="87"/>
  <c r="BM9" i="87"/>
  <c r="BF9" i="87"/>
  <c r="BD9" i="87"/>
  <c r="BC9" i="87"/>
  <c r="AV9" i="87"/>
  <c r="AT9" i="87"/>
  <c r="AS9" i="87"/>
  <c r="AL9" i="87"/>
  <c r="AJ9" i="87"/>
  <c r="AI9" i="87"/>
  <c r="AB9" i="87"/>
  <c r="Z9" i="87"/>
  <c r="Y9" i="87"/>
  <c r="R9" i="87"/>
  <c r="P9" i="87"/>
  <c r="O9" i="87"/>
  <c r="H9" i="87"/>
  <c r="C9" i="87"/>
  <c r="DB8" i="87"/>
  <c r="DA8" i="87"/>
  <c r="CT8" i="87"/>
  <c r="CR8" i="87"/>
  <c r="CQ8" i="87"/>
  <c r="CJ8" i="87"/>
  <c r="CH8" i="87"/>
  <c r="CG8" i="87"/>
  <c r="BZ8" i="87"/>
  <c r="BX8" i="87"/>
  <c r="BW8" i="87"/>
  <c r="BP8" i="87"/>
  <c r="BN8" i="87"/>
  <c r="BM8" i="87"/>
  <c r="BF8" i="87"/>
  <c r="BD8" i="87"/>
  <c r="BC8" i="87"/>
  <c r="AV8" i="87"/>
  <c r="AT8" i="87"/>
  <c r="AS8" i="87"/>
  <c r="AL8" i="87"/>
  <c r="AJ8" i="87"/>
  <c r="AI8" i="87"/>
  <c r="AB8" i="87"/>
  <c r="Z8" i="87"/>
  <c r="Y8" i="87"/>
  <c r="R8" i="87"/>
  <c r="P8" i="87"/>
  <c r="O8" i="87"/>
  <c r="H8" i="87"/>
  <c r="C8" i="87"/>
  <c r="DB7" i="87"/>
  <c r="DA7" i="87"/>
  <c r="CT7" i="87"/>
  <c r="CR7" i="87"/>
  <c r="CQ7" i="87"/>
  <c r="CJ7" i="87"/>
  <c r="CH7" i="87"/>
  <c r="CG7" i="87"/>
  <c r="BZ7" i="87"/>
  <c r="BX7" i="87"/>
  <c r="BW7" i="87"/>
  <c r="BP7" i="87"/>
  <c r="BN7" i="87"/>
  <c r="BM7" i="87"/>
  <c r="BF7" i="87"/>
  <c r="BD7" i="87"/>
  <c r="BC7" i="87"/>
  <c r="AV7" i="87"/>
  <c r="AT7" i="87"/>
  <c r="AS7" i="87"/>
  <c r="AL7" i="87"/>
  <c r="AJ7" i="87"/>
  <c r="AI7" i="87"/>
  <c r="AB7" i="87"/>
  <c r="Z7" i="87"/>
  <c r="Y7" i="87"/>
  <c r="R7" i="87"/>
  <c r="P7" i="87"/>
  <c r="O7" i="87"/>
  <c r="H7" i="87"/>
  <c r="C7" i="87"/>
  <c r="DB6" i="87"/>
  <c r="DA6" i="87"/>
  <c r="CT6" i="87"/>
  <c r="CR6" i="87"/>
  <c r="CQ6" i="87"/>
  <c r="CJ6" i="87"/>
  <c r="CH6" i="87"/>
  <c r="CG6" i="87"/>
  <c r="BZ6" i="87"/>
  <c r="BX6" i="87"/>
  <c r="BW6" i="87"/>
  <c r="BP6" i="87"/>
  <c r="BN6" i="87"/>
  <c r="BM6" i="87"/>
  <c r="BF6" i="87"/>
  <c r="BD6" i="87"/>
  <c r="BC6" i="87"/>
  <c r="AV6" i="87"/>
  <c r="AT6" i="87"/>
  <c r="AS6" i="87"/>
  <c r="AL6" i="87"/>
  <c r="AJ6" i="87"/>
  <c r="AI6" i="87"/>
  <c r="AB6" i="87"/>
  <c r="Z6" i="87"/>
  <c r="Y6" i="87"/>
  <c r="R6" i="87"/>
  <c r="P6" i="87"/>
  <c r="O6" i="87"/>
  <c r="H6" i="87"/>
  <c r="C6" i="87"/>
  <c r="DB5" i="87"/>
  <c r="DA5" i="87"/>
  <c r="CT5" i="87"/>
  <c r="CR5" i="87"/>
  <c r="CQ5" i="87"/>
  <c r="CJ5" i="87"/>
  <c r="CH5" i="87"/>
  <c r="CG5" i="87"/>
  <c r="BZ5" i="87"/>
  <c r="BX5" i="87"/>
  <c r="BW5" i="87"/>
  <c r="BP5" i="87"/>
  <c r="BN5" i="87"/>
  <c r="BM5" i="87"/>
  <c r="BF5" i="87"/>
  <c r="BD5" i="87"/>
  <c r="BC5" i="87"/>
  <c r="AV5" i="87"/>
  <c r="AT5" i="87"/>
  <c r="AS5" i="87"/>
  <c r="AL5" i="87"/>
  <c r="AJ5" i="87"/>
  <c r="AI5" i="87"/>
  <c r="AB5" i="87"/>
  <c r="Z5" i="87"/>
  <c r="Y5" i="87"/>
  <c r="R5" i="87"/>
  <c r="P5" i="87"/>
  <c r="O5" i="87"/>
  <c r="H5" i="87"/>
  <c r="C5" i="87"/>
  <c r="B2" i="87"/>
  <c r="DB28" i="86"/>
  <c r="DA28" i="86"/>
  <c r="CT28" i="86"/>
  <c r="CR28" i="86"/>
  <c r="CQ28" i="86"/>
  <c r="CJ28" i="86"/>
  <c r="CH28" i="86"/>
  <c r="CG28" i="86"/>
  <c r="BZ28" i="86"/>
  <c r="BX28" i="86"/>
  <c r="BW28" i="86"/>
  <c r="BP28" i="86"/>
  <c r="BN28" i="86"/>
  <c r="BM28" i="86"/>
  <c r="BF28" i="86"/>
  <c r="BD28" i="86"/>
  <c r="BC28" i="86"/>
  <c r="AV28" i="86"/>
  <c r="AT28" i="86"/>
  <c r="AS28" i="86"/>
  <c r="AL28" i="86"/>
  <c r="AJ28" i="86"/>
  <c r="AI28" i="86"/>
  <c r="AB28" i="86"/>
  <c r="Z28" i="86"/>
  <c r="Y28" i="86"/>
  <c r="R28" i="86"/>
  <c r="P28" i="86"/>
  <c r="O28" i="86"/>
  <c r="H28" i="86"/>
  <c r="C28" i="86"/>
  <c r="DB27" i="86"/>
  <c r="DA27" i="86"/>
  <c r="CT27" i="86"/>
  <c r="CR27" i="86"/>
  <c r="CQ27" i="86"/>
  <c r="CJ27" i="86"/>
  <c r="CH27" i="86"/>
  <c r="CG27" i="86"/>
  <c r="BZ27" i="86"/>
  <c r="BX27" i="86"/>
  <c r="BW27" i="86"/>
  <c r="BP27" i="86"/>
  <c r="BN27" i="86"/>
  <c r="BM27" i="86"/>
  <c r="BF27" i="86"/>
  <c r="BD27" i="86"/>
  <c r="BC27" i="86"/>
  <c r="AV27" i="86"/>
  <c r="AT27" i="86"/>
  <c r="AS27" i="86"/>
  <c r="AL27" i="86"/>
  <c r="AJ27" i="86"/>
  <c r="AI27" i="86"/>
  <c r="AB27" i="86"/>
  <c r="Z27" i="86"/>
  <c r="Y27" i="86"/>
  <c r="R27" i="86"/>
  <c r="P27" i="86"/>
  <c r="O27" i="86"/>
  <c r="H27" i="86"/>
  <c r="C27" i="86"/>
  <c r="DB26" i="86"/>
  <c r="DA26" i="86"/>
  <c r="CT26" i="86"/>
  <c r="CR26" i="86"/>
  <c r="CQ26" i="86"/>
  <c r="CJ26" i="86"/>
  <c r="CH26" i="86"/>
  <c r="CG26" i="86"/>
  <c r="BZ26" i="86"/>
  <c r="BX26" i="86"/>
  <c r="BW26" i="86"/>
  <c r="BP26" i="86"/>
  <c r="BN26" i="86"/>
  <c r="BM26" i="86"/>
  <c r="BF26" i="86"/>
  <c r="BD26" i="86"/>
  <c r="BC26" i="86"/>
  <c r="AV26" i="86"/>
  <c r="AT26" i="86"/>
  <c r="AS26" i="86"/>
  <c r="AL26" i="86"/>
  <c r="AJ26" i="86"/>
  <c r="AI26" i="86"/>
  <c r="AB26" i="86"/>
  <c r="Z26" i="86"/>
  <c r="Y26" i="86"/>
  <c r="R26" i="86"/>
  <c r="P26" i="86"/>
  <c r="O26" i="86"/>
  <c r="H26" i="86"/>
  <c r="C26" i="86"/>
  <c r="DB25" i="86"/>
  <c r="DA25" i="86"/>
  <c r="CT25" i="86"/>
  <c r="CR25" i="86"/>
  <c r="CQ25" i="86"/>
  <c r="CJ25" i="86"/>
  <c r="CH25" i="86"/>
  <c r="CG25" i="86"/>
  <c r="BZ25" i="86"/>
  <c r="BX25" i="86"/>
  <c r="BW25" i="86"/>
  <c r="BP25" i="86"/>
  <c r="BN25" i="86"/>
  <c r="BM25" i="86"/>
  <c r="BF25" i="86"/>
  <c r="BD25" i="86"/>
  <c r="BC25" i="86"/>
  <c r="AV25" i="86"/>
  <c r="AT25" i="86"/>
  <c r="AS25" i="86"/>
  <c r="AL25" i="86"/>
  <c r="AJ25" i="86"/>
  <c r="AI25" i="86"/>
  <c r="AB25" i="86"/>
  <c r="Z25" i="86"/>
  <c r="Y25" i="86"/>
  <c r="R25" i="86"/>
  <c r="P25" i="86"/>
  <c r="O25" i="86"/>
  <c r="H25" i="86"/>
  <c r="C25" i="86"/>
  <c r="DB24" i="86"/>
  <c r="DA24" i="86"/>
  <c r="CT24" i="86"/>
  <c r="CR24" i="86"/>
  <c r="CQ24" i="86"/>
  <c r="CJ24" i="86"/>
  <c r="CH24" i="86"/>
  <c r="CG24" i="86"/>
  <c r="BZ24" i="86"/>
  <c r="BX24" i="86"/>
  <c r="BW24" i="86"/>
  <c r="BP24" i="86"/>
  <c r="BN24" i="86"/>
  <c r="BM24" i="86"/>
  <c r="BF24" i="86"/>
  <c r="BD24" i="86"/>
  <c r="BC24" i="86"/>
  <c r="AV24" i="86"/>
  <c r="AT24" i="86"/>
  <c r="AS24" i="86"/>
  <c r="AL24" i="86"/>
  <c r="AJ24" i="86"/>
  <c r="AI24" i="86"/>
  <c r="AB24" i="86"/>
  <c r="Z24" i="86"/>
  <c r="Y24" i="86"/>
  <c r="R24" i="86"/>
  <c r="P24" i="86"/>
  <c r="O24" i="86"/>
  <c r="H24" i="86"/>
  <c r="C24" i="86"/>
  <c r="DB23" i="86"/>
  <c r="DA23" i="86"/>
  <c r="CT23" i="86"/>
  <c r="CR23" i="86"/>
  <c r="CQ23" i="86"/>
  <c r="CJ23" i="86"/>
  <c r="CH23" i="86"/>
  <c r="CG23" i="86"/>
  <c r="BZ23" i="86"/>
  <c r="BX23" i="86"/>
  <c r="BW23" i="86"/>
  <c r="BP23" i="86"/>
  <c r="BN23" i="86"/>
  <c r="BM23" i="86"/>
  <c r="BF23" i="86"/>
  <c r="BD23" i="86"/>
  <c r="BC23" i="86"/>
  <c r="AV23" i="86"/>
  <c r="AT23" i="86"/>
  <c r="AS23" i="86"/>
  <c r="AL23" i="86"/>
  <c r="AJ23" i="86"/>
  <c r="AI23" i="86"/>
  <c r="AB23" i="86"/>
  <c r="Z23" i="86"/>
  <c r="Y23" i="86"/>
  <c r="R23" i="86"/>
  <c r="P23" i="86"/>
  <c r="O23" i="86"/>
  <c r="H23" i="86"/>
  <c r="C23" i="86"/>
  <c r="DB22" i="86"/>
  <c r="DA22" i="86"/>
  <c r="CT22" i="86"/>
  <c r="CR22" i="86"/>
  <c r="CQ22" i="86"/>
  <c r="CJ22" i="86"/>
  <c r="CH22" i="86"/>
  <c r="CG22" i="86"/>
  <c r="BZ22" i="86"/>
  <c r="BX22" i="86"/>
  <c r="BW22" i="86"/>
  <c r="BP22" i="86"/>
  <c r="BN22" i="86"/>
  <c r="BM22" i="86"/>
  <c r="BF22" i="86"/>
  <c r="BD22" i="86"/>
  <c r="BC22" i="86"/>
  <c r="AV22" i="86"/>
  <c r="AT22" i="86"/>
  <c r="AS22" i="86"/>
  <c r="AL22" i="86"/>
  <c r="AJ22" i="86"/>
  <c r="AI22" i="86"/>
  <c r="AB22" i="86"/>
  <c r="Z22" i="86"/>
  <c r="Y22" i="86"/>
  <c r="R22" i="86"/>
  <c r="P22" i="86"/>
  <c r="O22" i="86"/>
  <c r="H22" i="86"/>
  <c r="C22" i="86"/>
  <c r="DB21" i="86"/>
  <c r="DA21" i="86"/>
  <c r="CT21" i="86"/>
  <c r="CR21" i="86"/>
  <c r="CQ21" i="86"/>
  <c r="CJ21" i="86"/>
  <c r="CH21" i="86"/>
  <c r="CG21" i="86"/>
  <c r="BZ21" i="86"/>
  <c r="BX21" i="86"/>
  <c r="BW21" i="86"/>
  <c r="BP21" i="86"/>
  <c r="BN21" i="86"/>
  <c r="BM21" i="86"/>
  <c r="BF21" i="86"/>
  <c r="BD21" i="86"/>
  <c r="BC21" i="86"/>
  <c r="AV21" i="86"/>
  <c r="AT21" i="86"/>
  <c r="AS21" i="86"/>
  <c r="AL21" i="86"/>
  <c r="AJ21" i="86"/>
  <c r="AI21" i="86"/>
  <c r="AB21" i="86"/>
  <c r="Z21" i="86"/>
  <c r="Y21" i="86"/>
  <c r="R21" i="86"/>
  <c r="P21" i="86"/>
  <c r="O21" i="86"/>
  <c r="H21" i="86"/>
  <c r="C21" i="86"/>
  <c r="DB20" i="86"/>
  <c r="DA20" i="86"/>
  <c r="CT20" i="86"/>
  <c r="CR20" i="86"/>
  <c r="CQ20" i="86"/>
  <c r="CJ20" i="86"/>
  <c r="CH20" i="86"/>
  <c r="CG20" i="86"/>
  <c r="BZ20" i="86"/>
  <c r="BX20" i="86"/>
  <c r="BW20" i="86"/>
  <c r="BP20" i="86"/>
  <c r="BN20" i="86"/>
  <c r="BM20" i="86"/>
  <c r="BF20" i="86"/>
  <c r="BD20" i="86"/>
  <c r="BC20" i="86"/>
  <c r="AV20" i="86"/>
  <c r="AT20" i="86"/>
  <c r="AS20" i="86"/>
  <c r="AL20" i="86"/>
  <c r="AJ20" i="86"/>
  <c r="AI20" i="86"/>
  <c r="AB20" i="86"/>
  <c r="Z20" i="86"/>
  <c r="Y20" i="86"/>
  <c r="R20" i="86"/>
  <c r="P20" i="86"/>
  <c r="O20" i="86"/>
  <c r="H20" i="86"/>
  <c r="C20" i="86"/>
  <c r="DB19" i="86"/>
  <c r="DA19" i="86"/>
  <c r="CT19" i="86"/>
  <c r="CR19" i="86"/>
  <c r="CQ19" i="86"/>
  <c r="CJ19" i="86"/>
  <c r="CH19" i="86"/>
  <c r="CG19" i="86"/>
  <c r="BZ19" i="86"/>
  <c r="BX19" i="86"/>
  <c r="BW19" i="86"/>
  <c r="BP19" i="86"/>
  <c r="BN19" i="86"/>
  <c r="BM19" i="86"/>
  <c r="BF19" i="86"/>
  <c r="BD19" i="86"/>
  <c r="BC19" i="86"/>
  <c r="AV19" i="86"/>
  <c r="AT19" i="86"/>
  <c r="AS19" i="86"/>
  <c r="AL19" i="86"/>
  <c r="AJ19" i="86"/>
  <c r="AI19" i="86"/>
  <c r="AB19" i="86"/>
  <c r="Z19" i="86"/>
  <c r="Y19" i="86"/>
  <c r="R19" i="86"/>
  <c r="P19" i="86"/>
  <c r="O19" i="86"/>
  <c r="H19" i="86"/>
  <c r="C19" i="86"/>
  <c r="B19" i="86"/>
  <c r="B16" i="86"/>
  <c r="DB14" i="86"/>
  <c r="DA14" i="86"/>
  <c r="CT14" i="86"/>
  <c r="CR14" i="86"/>
  <c r="CQ14" i="86"/>
  <c r="CJ14" i="86"/>
  <c r="CH14" i="86"/>
  <c r="CG14" i="86"/>
  <c r="BZ14" i="86"/>
  <c r="BX14" i="86"/>
  <c r="BW14" i="86"/>
  <c r="BP14" i="86"/>
  <c r="BN14" i="86"/>
  <c r="BM14" i="86"/>
  <c r="BF14" i="86"/>
  <c r="BD14" i="86"/>
  <c r="BC14" i="86"/>
  <c r="AV14" i="86"/>
  <c r="AT14" i="86"/>
  <c r="AS14" i="86"/>
  <c r="AL14" i="86"/>
  <c r="AJ14" i="86"/>
  <c r="AI14" i="86"/>
  <c r="AB14" i="86"/>
  <c r="Z14" i="86"/>
  <c r="Y14" i="86"/>
  <c r="R14" i="86"/>
  <c r="P14" i="86"/>
  <c r="O14" i="86"/>
  <c r="H14" i="86"/>
  <c r="C14" i="86"/>
  <c r="DB13" i="86"/>
  <c r="DA13" i="86"/>
  <c r="CT13" i="86"/>
  <c r="CR13" i="86"/>
  <c r="CQ13" i="86"/>
  <c r="CJ13" i="86"/>
  <c r="CH13" i="86"/>
  <c r="CG13" i="86"/>
  <c r="BZ13" i="86"/>
  <c r="BX13" i="86"/>
  <c r="BW13" i="86"/>
  <c r="BP13" i="86"/>
  <c r="BN13" i="86"/>
  <c r="BM13" i="86"/>
  <c r="BF13" i="86"/>
  <c r="BD13" i="86"/>
  <c r="BC13" i="86"/>
  <c r="AV13" i="86"/>
  <c r="AT13" i="86"/>
  <c r="AS13" i="86"/>
  <c r="AL13" i="86"/>
  <c r="AJ13" i="86"/>
  <c r="AI13" i="86"/>
  <c r="AB13" i="86"/>
  <c r="Z13" i="86"/>
  <c r="Y13" i="86"/>
  <c r="R13" i="86"/>
  <c r="P13" i="86"/>
  <c r="O13" i="86"/>
  <c r="H13" i="86"/>
  <c r="C13" i="86"/>
  <c r="DB12" i="86"/>
  <c r="DA12" i="86"/>
  <c r="CT12" i="86"/>
  <c r="CR12" i="86"/>
  <c r="CQ12" i="86"/>
  <c r="CJ12" i="86"/>
  <c r="CH12" i="86"/>
  <c r="CG12" i="86"/>
  <c r="BZ12" i="86"/>
  <c r="BX12" i="86"/>
  <c r="BW12" i="86"/>
  <c r="BP12" i="86"/>
  <c r="BN12" i="86"/>
  <c r="BM12" i="86"/>
  <c r="BF12" i="86"/>
  <c r="BD12" i="86"/>
  <c r="BC12" i="86"/>
  <c r="AV12" i="86"/>
  <c r="AT12" i="86"/>
  <c r="AS12" i="86"/>
  <c r="AL12" i="86"/>
  <c r="AJ12" i="86"/>
  <c r="AI12" i="86"/>
  <c r="AB12" i="86"/>
  <c r="Z12" i="86"/>
  <c r="Y12" i="86"/>
  <c r="R12" i="86"/>
  <c r="P12" i="86"/>
  <c r="O12" i="86"/>
  <c r="H12" i="86"/>
  <c r="C12" i="86"/>
  <c r="DB11" i="86"/>
  <c r="DA11" i="86"/>
  <c r="CT11" i="86"/>
  <c r="CR11" i="86"/>
  <c r="CQ11" i="86"/>
  <c r="CJ11" i="86"/>
  <c r="CH11" i="86"/>
  <c r="CG11" i="86"/>
  <c r="BZ11" i="86"/>
  <c r="BX11" i="86"/>
  <c r="BW11" i="86"/>
  <c r="BP11" i="86"/>
  <c r="BN11" i="86"/>
  <c r="BM11" i="86"/>
  <c r="BF11" i="86"/>
  <c r="BD11" i="86"/>
  <c r="BC11" i="86"/>
  <c r="AV11" i="86"/>
  <c r="AT11" i="86"/>
  <c r="AS11" i="86"/>
  <c r="AL11" i="86"/>
  <c r="AJ11" i="86"/>
  <c r="AI11" i="86"/>
  <c r="AB11" i="86"/>
  <c r="Z11" i="86"/>
  <c r="Y11" i="86"/>
  <c r="R11" i="86"/>
  <c r="P11" i="86"/>
  <c r="O11" i="86"/>
  <c r="H11" i="86"/>
  <c r="C11" i="86"/>
  <c r="DB10" i="86"/>
  <c r="DA10" i="86"/>
  <c r="CT10" i="86"/>
  <c r="CR10" i="86"/>
  <c r="CQ10" i="86"/>
  <c r="CJ10" i="86"/>
  <c r="CH10" i="86"/>
  <c r="CG10" i="86"/>
  <c r="BZ10" i="86"/>
  <c r="BX10" i="86"/>
  <c r="BW10" i="86"/>
  <c r="BP10" i="86"/>
  <c r="BN10" i="86"/>
  <c r="BM10" i="86"/>
  <c r="BF10" i="86"/>
  <c r="BD10" i="86"/>
  <c r="BC10" i="86"/>
  <c r="AV10" i="86"/>
  <c r="AT10" i="86"/>
  <c r="AS10" i="86"/>
  <c r="AL10" i="86"/>
  <c r="AJ10" i="86"/>
  <c r="AI10" i="86"/>
  <c r="AB10" i="86"/>
  <c r="Z10" i="86"/>
  <c r="Y10" i="86"/>
  <c r="R10" i="86"/>
  <c r="P10" i="86"/>
  <c r="O10" i="86"/>
  <c r="H10" i="86"/>
  <c r="C10" i="86"/>
  <c r="DB9" i="86"/>
  <c r="DA9" i="86"/>
  <c r="CT9" i="86"/>
  <c r="CR9" i="86"/>
  <c r="CQ9" i="86"/>
  <c r="CJ9" i="86"/>
  <c r="CH9" i="86"/>
  <c r="CG9" i="86"/>
  <c r="BZ9" i="86"/>
  <c r="BX9" i="86"/>
  <c r="BW9" i="86"/>
  <c r="BP9" i="86"/>
  <c r="BN9" i="86"/>
  <c r="BM9" i="86"/>
  <c r="BF9" i="86"/>
  <c r="BD9" i="86"/>
  <c r="BC9" i="86"/>
  <c r="AV9" i="86"/>
  <c r="AT9" i="86"/>
  <c r="AS9" i="86"/>
  <c r="AL9" i="86"/>
  <c r="AJ9" i="86"/>
  <c r="AI9" i="86"/>
  <c r="AB9" i="86"/>
  <c r="Z9" i="86"/>
  <c r="Y9" i="86"/>
  <c r="R9" i="86"/>
  <c r="P9" i="86"/>
  <c r="O9" i="86"/>
  <c r="H9" i="86"/>
  <c r="C9" i="86"/>
  <c r="DB8" i="86"/>
  <c r="DA8" i="86"/>
  <c r="CT8" i="86"/>
  <c r="CR8" i="86"/>
  <c r="CQ8" i="86"/>
  <c r="CJ8" i="86"/>
  <c r="CH8" i="86"/>
  <c r="CG8" i="86"/>
  <c r="BZ8" i="86"/>
  <c r="BX8" i="86"/>
  <c r="BW8" i="86"/>
  <c r="BP8" i="86"/>
  <c r="BN8" i="86"/>
  <c r="BM8" i="86"/>
  <c r="BF8" i="86"/>
  <c r="BD8" i="86"/>
  <c r="BC8" i="86"/>
  <c r="AV8" i="86"/>
  <c r="AT8" i="86"/>
  <c r="AS8" i="86"/>
  <c r="AL8" i="86"/>
  <c r="AJ8" i="86"/>
  <c r="AI8" i="86"/>
  <c r="AB8" i="86"/>
  <c r="Z8" i="86"/>
  <c r="Y8" i="86"/>
  <c r="R8" i="86"/>
  <c r="P8" i="86"/>
  <c r="O8" i="86"/>
  <c r="H8" i="86"/>
  <c r="C8" i="86"/>
  <c r="DB7" i="86"/>
  <c r="DA7" i="86"/>
  <c r="CT7" i="86"/>
  <c r="CR7" i="86"/>
  <c r="CQ7" i="86"/>
  <c r="CJ7" i="86"/>
  <c r="CH7" i="86"/>
  <c r="CG7" i="86"/>
  <c r="BZ7" i="86"/>
  <c r="BX7" i="86"/>
  <c r="BW7" i="86"/>
  <c r="BP7" i="86"/>
  <c r="BN7" i="86"/>
  <c r="BM7" i="86"/>
  <c r="BF7" i="86"/>
  <c r="BD7" i="86"/>
  <c r="BC7" i="86"/>
  <c r="AV7" i="86"/>
  <c r="AT7" i="86"/>
  <c r="AS7" i="86"/>
  <c r="AL7" i="86"/>
  <c r="AJ7" i="86"/>
  <c r="AI7" i="86"/>
  <c r="AB7" i="86"/>
  <c r="Z7" i="86"/>
  <c r="Y7" i="86"/>
  <c r="R7" i="86"/>
  <c r="P7" i="86"/>
  <c r="O7" i="86"/>
  <c r="H7" i="86"/>
  <c r="C7" i="86"/>
  <c r="DB6" i="86"/>
  <c r="DA6" i="86"/>
  <c r="CT6" i="86"/>
  <c r="CR6" i="86"/>
  <c r="CQ6" i="86"/>
  <c r="CJ6" i="86"/>
  <c r="CH6" i="86"/>
  <c r="CG6" i="86"/>
  <c r="BZ6" i="86"/>
  <c r="BX6" i="86"/>
  <c r="BW6" i="86"/>
  <c r="BP6" i="86"/>
  <c r="BN6" i="86"/>
  <c r="BM6" i="86"/>
  <c r="BF6" i="86"/>
  <c r="BD6" i="86"/>
  <c r="BC6" i="86"/>
  <c r="AV6" i="86"/>
  <c r="AT6" i="86"/>
  <c r="AS6" i="86"/>
  <c r="AL6" i="86"/>
  <c r="AJ6" i="86"/>
  <c r="AI6" i="86"/>
  <c r="AB6" i="86"/>
  <c r="Z6" i="86"/>
  <c r="Y6" i="86"/>
  <c r="R6" i="86"/>
  <c r="P6" i="86"/>
  <c r="O6" i="86"/>
  <c r="H6" i="86"/>
  <c r="C6" i="86"/>
  <c r="DB5" i="86"/>
  <c r="DA5" i="86"/>
  <c r="CT5" i="86"/>
  <c r="CR5" i="86"/>
  <c r="CQ5" i="86"/>
  <c r="CJ5" i="86"/>
  <c r="CH5" i="86"/>
  <c r="CG5" i="86"/>
  <c r="BZ5" i="86"/>
  <c r="BX5" i="86"/>
  <c r="BW5" i="86"/>
  <c r="BP5" i="86"/>
  <c r="BN5" i="86"/>
  <c r="BM5" i="86"/>
  <c r="BF5" i="86"/>
  <c r="BD5" i="86"/>
  <c r="BC5" i="86"/>
  <c r="AV5" i="86"/>
  <c r="AT5" i="86"/>
  <c r="AS5" i="86"/>
  <c r="AL5" i="86"/>
  <c r="AJ5" i="86"/>
  <c r="AI5" i="86"/>
  <c r="AB5" i="86"/>
  <c r="Z5" i="86"/>
  <c r="Y5" i="86"/>
  <c r="R5" i="86"/>
  <c r="P5" i="86"/>
  <c r="O5" i="86"/>
  <c r="H5" i="86"/>
  <c r="C5" i="86"/>
  <c r="B5" i="86"/>
  <c r="B2" i="86"/>
  <c r="DB28" i="85"/>
  <c r="DA28" i="85"/>
  <c r="CT28" i="85"/>
  <c r="CR28" i="85"/>
  <c r="CQ28" i="85"/>
  <c r="CJ28" i="85"/>
  <c r="CH28" i="85"/>
  <c r="CG28" i="85"/>
  <c r="BZ28" i="85"/>
  <c r="BX28" i="85"/>
  <c r="BW28" i="85"/>
  <c r="BP28" i="85"/>
  <c r="BN28" i="85"/>
  <c r="BM28" i="85"/>
  <c r="BF28" i="85"/>
  <c r="BD28" i="85"/>
  <c r="BC28" i="85"/>
  <c r="AV28" i="85"/>
  <c r="AT28" i="85"/>
  <c r="AS28" i="85"/>
  <c r="AL28" i="85"/>
  <c r="AJ28" i="85"/>
  <c r="AI28" i="85"/>
  <c r="AB28" i="85"/>
  <c r="Z28" i="85"/>
  <c r="Y28" i="85"/>
  <c r="R28" i="85"/>
  <c r="P28" i="85"/>
  <c r="O28" i="85"/>
  <c r="H28" i="85"/>
  <c r="C28" i="85"/>
  <c r="DB27" i="85"/>
  <c r="DA27" i="85"/>
  <c r="CT27" i="85"/>
  <c r="CR27" i="85"/>
  <c r="CQ27" i="85"/>
  <c r="CJ27" i="85"/>
  <c r="CH27" i="85"/>
  <c r="CG27" i="85"/>
  <c r="BZ27" i="85"/>
  <c r="BX27" i="85"/>
  <c r="BW27" i="85"/>
  <c r="BP27" i="85"/>
  <c r="BN27" i="85"/>
  <c r="BM27" i="85"/>
  <c r="BF27" i="85"/>
  <c r="BD27" i="85"/>
  <c r="BC27" i="85"/>
  <c r="AV27" i="85"/>
  <c r="AT27" i="85"/>
  <c r="AS27" i="85"/>
  <c r="AL27" i="85"/>
  <c r="AJ27" i="85"/>
  <c r="AI27" i="85"/>
  <c r="AB27" i="85"/>
  <c r="Z27" i="85"/>
  <c r="Y27" i="85"/>
  <c r="R27" i="85"/>
  <c r="P27" i="85"/>
  <c r="O27" i="85"/>
  <c r="H27" i="85"/>
  <c r="C27" i="85"/>
  <c r="DB26" i="85"/>
  <c r="DA26" i="85"/>
  <c r="CT26" i="85"/>
  <c r="CR26" i="85"/>
  <c r="CQ26" i="85"/>
  <c r="CJ26" i="85"/>
  <c r="CH26" i="85"/>
  <c r="CG26" i="85"/>
  <c r="BZ26" i="85"/>
  <c r="BX26" i="85"/>
  <c r="BW26" i="85"/>
  <c r="BP26" i="85"/>
  <c r="BN26" i="85"/>
  <c r="BM26" i="85"/>
  <c r="BF26" i="85"/>
  <c r="BD26" i="85"/>
  <c r="BC26" i="85"/>
  <c r="AV26" i="85"/>
  <c r="AT26" i="85"/>
  <c r="AS26" i="85"/>
  <c r="AL26" i="85"/>
  <c r="AJ26" i="85"/>
  <c r="AI26" i="85"/>
  <c r="AB26" i="85"/>
  <c r="Z26" i="85"/>
  <c r="Y26" i="85"/>
  <c r="R26" i="85"/>
  <c r="P26" i="85"/>
  <c r="O26" i="85"/>
  <c r="H26" i="85"/>
  <c r="C26" i="85"/>
  <c r="DB25" i="85"/>
  <c r="DA25" i="85"/>
  <c r="CT25" i="85"/>
  <c r="CR25" i="85"/>
  <c r="CQ25" i="85"/>
  <c r="CJ25" i="85"/>
  <c r="CH25" i="85"/>
  <c r="CG25" i="85"/>
  <c r="BZ25" i="85"/>
  <c r="BX25" i="85"/>
  <c r="BW25" i="85"/>
  <c r="BP25" i="85"/>
  <c r="BN25" i="85"/>
  <c r="BM25" i="85"/>
  <c r="BF25" i="85"/>
  <c r="BD25" i="85"/>
  <c r="BC25" i="85"/>
  <c r="AV25" i="85"/>
  <c r="AT25" i="85"/>
  <c r="AS25" i="85"/>
  <c r="AL25" i="85"/>
  <c r="AJ25" i="85"/>
  <c r="AI25" i="85"/>
  <c r="AB25" i="85"/>
  <c r="Z25" i="85"/>
  <c r="Y25" i="85"/>
  <c r="R25" i="85"/>
  <c r="P25" i="85"/>
  <c r="O25" i="85"/>
  <c r="H25" i="85"/>
  <c r="C25" i="85"/>
  <c r="DB24" i="85"/>
  <c r="DA24" i="85"/>
  <c r="CT24" i="85"/>
  <c r="CR24" i="85"/>
  <c r="CQ24" i="85"/>
  <c r="CJ24" i="85"/>
  <c r="CH24" i="85"/>
  <c r="CG24" i="85"/>
  <c r="BZ24" i="85"/>
  <c r="BX24" i="85"/>
  <c r="BW24" i="85"/>
  <c r="BP24" i="85"/>
  <c r="BN24" i="85"/>
  <c r="BM24" i="85"/>
  <c r="BF24" i="85"/>
  <c r="BD24" i="85"/>
  <c r="BC24" i="85"/>
  <c r="AV24" i="85"/>
  <c r="AT24" i="85"/>
  <c r="AS24" i="85"/>
  <c r="AL24" i="85"/>
  <c r="AJ24" i="85"/>
  <c r="AI24" i="85"/>
  <c r="AB24" i="85"/>
  <c r="Z24" i="85"/>
  <c r="Y24" i="85"/>
  <c r="R24" i="85"/>
  <c r="P24" i="85"/>
  <c r="O24" i="85"/>
  <c r="H24" i="85"/>
  <c r="C24" i="85"/>
  <c r="DB23" i="85"/>
  <c r="DA23" i="85"/>
  <c r="CT23" i="85"/>
  <c r="CR23" i="85"/>
  <c r="CQ23" i="85"/>
  <c r="CJ23" i="85"/>
  <c r="CH23" i="85"/>
  <c r="CG23" i="85"/>
  <c r="BZ23" i="85"/>
  <c r="BX23" i="85"/>
  <c r="BW23" i="85"/>
  <c r="BP23" i="85"/>
  <c r="BN23" i="85"/>
  <c r="BM23" i="85"/>
  <c r="BF23" i="85"/>
  <c r="BD23" i="85"/>
  <c r="BC23" i="85"/>
  <c r="AV23" i="85"/>
  <c r="AT23" i="85"/>
  <c r="AS23" i="85"/>
  <c r="AL23" i="85"/>
  <c r="AJ23" i="85"/>
  <c r="AI23" i="85"/>
  <c r="AB23" i="85"/>
  <c r="Z23" i="85"/>
  <c r="Y23" i="85"/>
  <c r="R23" i="85"/>
  <c r="P23" i="85"/>
  <c r="O23" i="85"/>
  <c r="H23" i="85"/>
  <c r="C23" i="85"/>
  <c r="DB22" i="85"/>
  <c r="DA22" i="85"/>
  <c r="CT22" i="85"/>
  <c r="CR22" i="85"/>
  <c r="CQ22" i="85"/>
  <c r="CJ22" i="85"/>
  <c r="CH22" i="85"/>
  <c r="CG22" i="85"/>
  <c r="BZ22" i="85"/>
  <c r="BX22" i="85"/>
  <c r="BW22" i="85"/>
  <c r="BP22" i="85"/>
  <c r="BN22" i="85"/>
  <c r="BM22" i="85"/>
  <c r="BF22" i="85"/>
  <c r="BD22" i="85"/>
  <c r="BC22" i="85"/>
  <c r="AV22" i="85"/>
  <c r="AT22" i="85"/>
  <c r="AS22" i="85"/>
  <c r="AL22" i="85"/>
  <c r="AJ22" i="85"/>
  <c r="AI22" i="85"/>
  <c r="AB22" i="85"/>
  <c r="Z22" i="85"/>
  <c r="Y22" i="85"/>
  <c r="R22" i="85"/>
  <c r="P22" i="85"/>
  <c r="O22" i="85"/>
  <c r="H22" i="85"/>
  <c r="C22" i="85"/>
  <c r="DB21" i="85"/>
  <c r="DA21" i="85"/>
  <c r="CT21" i="85"/>
  <c r="CR21" i="85"/>
  <c r="CQ21" i="85"/>
  <c r="CJ21" i="85"/>
  <c r="CH21" i="85"/>
  <c r="CG21" i="85"/>
  <c r="BZ21" i="85"/>
  <c r="BX21" i="85"/>
  <c r="BW21" i="85"/>
  <c r="BP21" i="85"/>
  <c r="BN21" i="85"/>
  <c r="BM21" i="85"/>
  <c r="BF21" i="85"/>
  <c r="BD21" i="85"/>
  <c r="BC21" i="85"/>
  <c r="AV21" i="85"/>
  <c r="AT21" i="85"/>
  <c r="AS21" i="85"/>
  <c r="AL21" i="85"/>
  <c r="AJ21" i="85"/>
  <c r="AI21" i="85"/>
  <c r="AB21" i="85"/>
  <c r="Z21" i="85"/>
  <c r="Y21" i="85"/>
  <c r="R21" i="85"/>
  <c r="P21" i="85"/>
  <c r="O21" i="85"/>
  <c r="H21" i="85"/>
  <c r="C21" i="85"/>
  <c r="DB20" i="85"/>
  <c r="DA20" i="85"/>
  <c r="CT20" i="85"/>
  <c r="CR20" i="85"/>
  <c r="CQ20" i="85"/>
  <c r="CJ20" i="85"/>
  <c r="CH20" i="85"/>
  <c r="CG20" i="85"/>
  <c r="BZ20" i="85"/>
  <c r="BX20" i="85"/>
  <c r="BW20" i="85"/>
  <c r="BP20" i="85"/>
  <c r="BN20" i="85"/>
  <c r="BM20" i="85"/>
  <c r="BF20" i="85"/>
  <c r="BD20" i="85"/>
  <c r="BC20" i="85"/>
  <c r="AV20" i="85"/>
  <c r="AT20" i="85"/>
  <c r="AS20" i="85"/>
  <c r="AL20" i="85"/>
  <c r="AJ20" i="85"/>
  <c r="AI20" i="85"/>
  <c r="AB20" i="85"/>
  <c r="Z20" i="85"/>
  <c r="Y20" i="85"/>
  <c r="R20" i="85"/>
  <c r="P20" i="85"/>
  <c r="O20" i="85"/>
  <c r="H20" i="85"/>
  <c r="C20" i="85"/>
  <c r="DB19" i="85"/>
  <c r="DA19" i="85"/>
  <c r="CT19" i="85"/>
  <c r="CR19" i="85"/>
  <c r="CQ19" i="85"/>
  <c r="CJ19" i="85"/>
  <c r="CH19" i="85"/>
  <c r="CG19" i="85"/>
  <c r="BZ19" i="85"/>
  <c r="BX19" i="85"/>
  <c r="BW19" i="85"/>
  <c r="BP19" i="85"/>
  <c r="BN19" i="85"/>
  <c r="BM19" i="85"/>
  <c r="BF19" i="85"/>
  <c r="BD19" i="85"/>
  <c r="BC19" i="85"/>
  <c r="AV19" i="85"/>
  <c r="AT19" i="85"/>
  <c r="AS19" i="85"/>
  <c r="AL19" i="85"/>
  <c r="AJ19" i="85"/>
  <c r="AI19" i="85"/>
  <c r="AB19" i="85"/>
  <c r="Z19" i="85"/>
  <c r="Y19" i="85"/>
  <c r="R19" i="85"/>
  <c r="P19" i="85"/>
  <c r="O19" i="85"/>
  <c r="H19" i="85"/>
  <c r="C19" i="85"/>
  <c r="B16" i="85"/>
  <c r="DB14" i="85"/>
  <c r="DA14" i="85"/>
  <c r="CT14" i="85"/>
  <c r="CR14" i="85"/>
  <c r="CQ14" i="85"/>
  <c r="CJ14" i="85"/>
  <c r="CH14" i="85"/>
  <c r="CG14" i="85"/>
  <c r="BZ14" i="85"/>
  <c r="BX14" i="85"/>
  <c r="BW14" i="85"/>
  <c r="BP14" i="85"/>
  <c r="BN14" i="85"/>
  <c r="BM14" i="85"/>
  <c r="BF14" i="85"/>
  <c r="BD14" i="85"/>
  <c r="BC14" i="85"/>
  <c r="AV14" i="85"/>
  <c r="AT14" i="85"/>
  <c r="AS14" i="85"/>
  <c r="AL14" i="85"/>
  <c r="AJ14" i="85"/>
  <c r="AI14" i="85"/>
  <c r="AB14" i="85"/>
  <c r="Z14" i="85"/>
  <c r="Y14" i="85"/>
  <c r="R14" i="85"/>
  <c r="P14" i="85"/>
  <c r="O14" i="85"/>
  <c r="H14" i="85"/>
  <c r="C14" i="85"/>
  <c r="DB13" i="85"/>
  <c r="DA13" i="85"/>
  <c r="CT13" i="85"/>
  <c r="CR13" i="85"/>
  <c r="CQ13" i="85"/>
  <c r="CJ13" i="85"/>
  <c r="CH13" i="85"/>
  <c r="CG13" i="85"/>
  <c r="BZ13" i="85"/>
  <c r="BX13" i="85"/>
  <c r="BW13" i="85"/>
  <c r="BP13" i="85"/>
  <c r="BN13" i="85"/>
  <c r="BM13" i="85"/>
  <c r="BF13" i="85"/>
  <c r="BD13" i="85"/>
  <c r="BC13" i="85"/>
  <c r="AV13" i="85"/>
  <c r="AT13" i="85"/>
  <c r="AS13" i="85"/>
  <c r="AL13" i="85"/>
  <c r="AJ13" i="85"/>
  <c r="AI13" i="85"/>
  <c r="AB13" i="85"/>
  <c r="Z13" i="85"/>
  <c r="Y13" i="85"/>
  <c r="R13" i="85"/>
  <c r="P13" i="85"/>
  <c r="O13" i="85"/>
  <c r="H13" i="85"/>
  <c r="C13" i="85"/>
  <c r="DB12" i="85"/>
  <c r="DA12" i="85"/>
  <c r="CT12" i="85"/>
  <c r="CR12" i="85"/>
  <c r="CQ12" i="85"/>
  <c r="CJ12" i="85"/>
  <c r="CH12" i="85"/>
  <c r="CG12" i="85"/>
  <c r="BZ12" i="85"/>
  <c r="BX12" i="85"/>
  <c r="BW12" i="85"/>
  <c r="BP12" i="85"/>
  <c r="BN12" i="85"/>
  <c r="BM12" i="85"/>
  <c r="BF12" i="85"/>
  <c r="BD12" i="85"/>
  <c r="BC12" i="85"/>
  <c r="AV12" i="85"/>
  <c r="AT12" i="85"/>
  <c r="AS12" i="85"/>
  <c r="AL12" i="85"/>
  <c r="AJ12" i="85"/>
  <c r="AI12" i="85"/>
  <c r="AB12" i="85"/>
  <c r="Z12" i="85"/>
  <c r="Y12" i="85"/>
  <c r="R12" i="85"/>
  <c r="P12" i="85"/>
  <c r="O12" i="85"/>
  <c r="H12" i="85"/>
  <c r="C12" i="85"/>
  <c r="DB11" i="85"/>
  <c r="DA11" i="85"/>
  <c r="CT11" i="85"/>
  <c r="CR11" i="85"/>
  <c r="CQ11" i="85"/>
  <c r="CJ11" i="85"/>
  <c r="CH11" i="85"/>
  <c r="CG11" i="85"/>
  <c r="BZ11" i="85"/>
  <c r="BX11" i="85"/>
  <c r="BW11" i="85"/>
  <c r="BP11" i="85"/>
  <c r="BN11" i="85"/>
  <c r="BM11" i="85"/>
  <c r="BF11" i="85"/>
  <c r="BD11" i="85"/>
  <c r="BC11" i="85"/>
  <c r="AV11" i="85"/>
  <c r="AT11" i="85"/>
  <c r="AS11" i="85"/>
  <c r="AL11" i="85"/>
  <c r="AJ11" i="85"/>
  <c r="AI11" i="85"/>
  <c r="AB11" i="85"/>
  <c r="Z11" i="85"/>
  <c r="Y11" i="85"/>
  <c r="R11" i="85"/>
  <c r="P11" i="85"/>
  <c r="O11" i="85"/>
  <c r="H11" i="85"/>
  <c r="C11" i="85"/>
  <c r="DB10" i="85"/>
  <c r="DA10" i="85"/>
  <c r="CT10" i="85"/>
  <c r="CR10" i="85"/>
  <c r="CQ10" i="85"/>
  <c r="CJ10" i="85"/>
  <c r="CH10" i="85"/>
  <c r="CG10" i="85"/>
  <c r="BZ10" i="85"/>
  <c r="BX10" i="85"/>
  <c r="BW10" i="85"/>
  <c r="BP10" i="85"/>
  <c r="BN10" i="85"/>
  <c r="BM10" i="85"/>
  <c r="BF10" i="85"/>
  <c r="BD10" i="85"/>
  <c r="BC10" i="85"/>
  <c r="AV10" i="85"/>
  <c r="AT10" i="85"/>
  <c r="AS10" i="85"/>
  <c r="AL10" i="85"/>
  <c r="AJ10" i="85"/>
  <c r="AI10" i="85"/>
  <c r="AB10" i="85"/>
  <c r="Z10" i="85"/>
  <c r="Y10" i="85"/>
  <c r="R10" i="85"/>
  <c r="P10" i="85"/>
  <c r="O10" i="85"/>
  <c r="H10" i="85"/>
  <c r="C10" i="85"/>
  <c r="DB9" i="85"/>
  <c r="DA9" i="85"/>
  <c r="CT9" i="85"/>
  <c r="CR9" i="85"/>
  <c r="CQ9" i="85"/>
  <c r="CJ9" i="85"/>
  <c r="CH9" i="85"/>
  <c r="CG9" i="85"/>
  <c r="BZ9" i="85"/>
  <c r="BX9" i="85"/>
  <c r="BW9" i="85"/>
  <c r="BP9" i="85"/>
  <c r="BN9" i="85"/>
  <c r="BM9" i="85"/>
  <c r="BF9" i="85"/>
  <c r="BD9" i="85"/>
  <c r="BC9" i="85"/>
  <c r="AV9" i="85"/>
  <c r="AT9" i="85"/>
  <c r="AS9" i="85"/>
  <c r="AL9" i="85"/>
  <c r="AJ9" i="85"/>
  <c r="AI9" i="85"/>
  <c r="AB9" i="85"/>
  <c r="Z9" i="85"/>
  <c r="Y9" i="85"/>
  <c r="R9" i="85"/>
  <c r="P9" i="85"/>
  <c r="O9" i="85"/>
  <c r="H9" i="85"/>
  <c r="C9" i="85"/>
  <c r="DB8" i="85"/>
  <c r="DA8" i="85"/>
  <c r="CT8" i="85"/>
  <c r="CR8" i="85"/>
  <c r="CQ8" i="85"/>
  <c r="CJ8" i="85"/>
  <c r="CH8" i="85"/>
  <c r="CG8" i="85"/>
  <c r="BZ8" i="85"/>
  <c r="BX8" i="85"/>
  <c r="BW8" i="85"/>
  <c r="BP8" i="85"/>
  <c r="BN8" i="85"/>
  <c r="BM8" i="85"/>
  <c r="BF8" i="85"/>
  <c r="BD8" i="85"/>
  <c r="BC8" i="85"/>
  <c r="AV8" i="85"/>
  <c r="AT8" i="85"/>
  <c r="AS8" i="85"/>
  <c r="AL8" i="85"/>
  <c r="AJ8" i="85"/>
  <c r="AI8" i="85"/>
  <c r="AB8" i="85"/>
  <c r="Z8" i="85"/>
  <c r="Y8" i="85"/>
  <c r="R8" i="85"/>
  <c r="P8" i="85"/>
  <c r="O8" i="85"/>
  <c r="H8" i="85"/>
  <c r="C8" i="85"/>
  <c r="DB7" i="85"/>
  <c r="DA7" i="85"/>
  <c r="CT7" i="85"/>
  <c r="CR7" i="85"/>
  <c r="CQ7" i="85"/>
  <c r="CJ7" i="85"/>
  <c r="CH7" i="85"/>
  <c r="CG7" i="85"/>
  <c r="BZ7" i="85"/>
  <c r="BX7" i="85"/>
  <c r="BW7" i="85"/>
  <c r="BP7" i="85"/>
  <c r="BN7" i="85"/>
  <c r="BM7" i="85"/>
  <c r="BF7" i="85"/>
  <c r="BD7" i="85"/>
  <c r="BC7" i="85"/>
  <c r="AV7" i="85"/>
  <c r="AT7" i="85"/>
  <c r="AS7" i="85"/>
  <c r="AL7" i="85"/>
  <c r="AJ7" i="85"/>
  <c r="AI7" i="85"/>
  <c r="AB7" i="85"/>
  <c r="Z7" i="85"/>
  <c r="Y7" i="85"/>
  <c r="R7" i="85"/>
  <c r="P7" i="85"/>
  <c r="O7" i="85"/>
  <c r="H7" i="85"/>
  <c r="C7" i="85"/>
  <c r="DB6" i="85"/>
  <c r="DA6" i="85"/>
  <c r="CT6" i="85"/>
  <c r="CR6" i="85"/>
  <c r="CQ6" i="85"/>
  <c r="CJ6" i="85"/>
  <c r="CH6" i="85"/>
  <c r="CG6" i="85"/>
  <c r="BZ6" i="85"/>
  <c r="BX6" i="85"/>
  <c r="BW6" i="85"/>
  <c r="BP6" i="85"/>
  <c r="BN6" i="85"/>
  <c r="BM6" i="85"/>
  <c r="BF6" i="85"/>
  <c r="BD6" i="85"/>
  <c r="BC6" i="85"/>
  <c r="AV6" i="85"/>
  <c r="AT6" i="85"/>
  <c r="AS6" i="85"/>
  <c r="AL6" i="85"/>
  <c r="AJ6" i="85"/>
  <c r="AI6" i="85"/>
  <c r="AB6" i="85"/>
  <c r="Z6" i="85"/>
  <c r="Y6" i="85"/>
  <c r="R6" i="85"/>
  <c r="P6" i="85"/>
  <c r="O6" i="85"/>
  <c r="H6" i="85"/>
  <c r="C6" i="85"/>
  <c r="DB5" i="85"/>
  <c r="DA5" i="85"/>
  <c r="CT5" i="85"/>
  <c r="CR5" i="85"/>
  <c r="CQ5" i="85"/>
  <c r="CJ5" i="85"/>
  <c r="CH5" i="85"/>
  <c r="CG5" i="85"/>
  <c r="BZ5" i="85"/>
  <c r="BX5" i="85"/>
  <c r="BW5" i="85"/>
  <c r="BP5" i="85"/>
  <c r="BN5" i="85"/>
  <c r="BM5" i="85"/>
  <c r="BF5" i="85"/>
  <c r="BD5" i="85"/>
  <c r="BC5" i="85"/>
  <c r="AV5" i="85"/>
  <c r="AT5" i="85"/>
  <c r="AS5" i="85"/>
  <c r="AL5" i="85"/>
  <c r="AJ5" i="85"/>
  <c r="AI5" i="85"/>
  <c r="AB5" i="85"/>
  <c r="Z5" i="85"/>
  <c r="Y5" i="85"/>
  <c r="R5" i="85"/>
  <c r="P5" i="85"/>
  <c r="O5" i="85"/>
  <c r="H5" i="85"/>
  <c r="C5" i="85"/>
  <c r="B2" i="85"/>
  <c r="B2" i="81"/>
  <c r="B2" i="82"/>
  <c r="B2" i="84"/>
  <c r="B19" i="84"/>
  <c r="B18" i="82"/>
  <c r="B18" i="81"/>
  <c r="B18" i="39"/>
  <c r="B18" i="38"/>
  <c r="B18" i="37"/>
  <c r="B19" i="34"/>
  <c r="B19" i="35"/>
  <c r="B19" i="36"/>
  <c r="B18" i="40"/>
  <c r="B19" i="42"/>
  <c r="B19" i="43"/>
  <c r="B19" i="45"/>
  <c r="B19" i="41"/>
  <c r="B2" i="45"/>
  <c r="B2" i="43"/>
  <c r="B2" i="42"/>
  <c r="B2" i="41"/>
  <c r="B2" i="40"/>
  <c r="BX27" i="39"/>
  <c r="BW27" i="39"/>
  <c r="BQ27" i="39"/>
  <c r="BP27" i="39"/>
  <c r="BJ27" i="39"/>
  <c r="BI27" i="39"/>
  <c r="BC27" i="39"/>
  <c r="BB27" i="39"/>
  <c r="AV27" i="39"/>
  <c r="AU27" i="39"/>
  <c r="AO27" i="39"/>
  <c r="AN27" i="39"/>
  <c r="AH27" i="39"/>
  <c r="AG27" i="39"/>
  <c r="AA27" i="39"/>
  <c r="Z27" i="39"/>
  <c r="T27" i="39"/>
  <c r="S27" i="39"/>
  <c r="M27" i="39"/>
  <c r="L27" i="39"/>
  <c r="C27" i="39"/>
  <c r="BX26" i="39"/>
  <c r="BW26" i="39"/>
  <c r="BQ26" i="39"/>
  <c r="BP26" i="39"/>
  <c r="BJ26" i="39"/>
  <c r="BI26" i="39"/>
  <c r="BC26" i="39"/>
  <c r="BB26" i="39"/>
  <c r="AV26" i="39"/>
  <c r="AU26" i="39"/>
  <c r="AO26" i="39"/>
  <c r="AN26" i="39"/>
  <c r="AH26" i="39"/>
  <c r="AG26" i="39"/>
  <c r="AA26" i="39"/>
  <c r="Z26" i="39"/>
  <c r="T26" i="39"/>
  <c r="S26" i="39"/>
  <c r="M26" i="39"/>
  <c r="L26" i="39"/>
  <c r="C26" i="39"/>
  <c r="BX25" i="39"/>
  <c r="BW25" i="39"/>
  <c r="BQ25" i="39"/>
  <c r="BP25" i="39"/>
  <c r="BJ25" i="39"/>
  <c r="BI25" i="39"/>
  <c r="BC25" i="39"/>
  <c r="BB25" i="39"/>
  <c r="AV25" i="39"/>
  <c r="AU25" i="39"/>
  <c r="AO25" i="39"/>
  <c r="AN25" i="39"/>
  <c r="AH25" i="39"/>
  <c r="AG25" i="39"/>
  <c r="AA25" i="39"/>
  <c r="Z25" i="39"/>
  <c r="T25" i="39"/>
  <c r="S25" i="39"/>
  <c r="M25" i="39"/>
  <c r="L25" i="39"/>
  <c r="C25" i="39"/>
  <c r="BX24" i="39"/>
  <c r="BW24" i="39"/>
  <c r="BQ24" i="39"/>
  <c r="BP24" i="39"/>
  <c r="BJ24" i="39"/>
  <c r="BI24" i="39"/>
  <c r="BC24" i="39"/>
  <c r="BB24" i="39"/>
  <c r="AV24" i="39"/>
  <c r="AU24" i="39"/>
  <c r="AO24" i="39"/>
  <c r="AN24" i="39"/>
  <c r="AH24" i="39"/>
  <c r="AG24" i="39"/>
  <c r="AA24" i="39"/>
  <c r="Z24" i="39"/>
  <c r="T24" i="39"/>
  <c r="S24" i="39"/>
  <c r="M24" i="39"/>
  <c r="L24" i="39"/>
  <c r="C24" i="39"/>
  <c r="BX23" i="39"/>
  <c r="BW23" i="39"/>
  <c r="BQ23" i="39"/>
  <c r="BP23" i="39"/>
  <c r="BJ23" i="39"/>
  <c r="BI23" i="39"/>
  <c r="BC23" i="39"/>
  <c r="BB23" i="39"/>
  <c r="AV23" i="39"/>
  <c r="AU23" i="39"/>
  <c r="AO23" i="39"/>
  <c r="AN23" i="39"/>
  <c r="AH23" i="39"/>
  <c r="AG23" i="39"/>
  <c r="AA23" i="39"/>
  <c r="Z23" i="39"/>
  <c r="T23" i="39"/>
  <c r="S23" i="39"/>
  <c r="M23" i="39"/>
  <c r="L23" i="39"/>
  <c r="C23" i="39"/>
  <c r="BX22" i="39"/>
  <c r="BW22" i="39"/>
  <c r="BQ22" i="39"/>
  <c r="BP22" i="39"/>
  <c r="BJ22" i="39"/>
  <c r="BI22" i="39"/>
  <c r="BC22" i="39"/>
  <c r="BB22" i="39"/>
  <c r="AV22" i="39"/>
  <c r="AU22" i="39"/>
  <c r="AO22" i="39"/>
  <c r="AN22" i="39"/>
  <c r="AH22" i="39"/>
  <c r="AG22" i="39"/>
  <c r="AA22" i="39"/>
  <c r="Z22" i="39"/>
  <c r="T22" i="39"/>
  <c r="S22" i="39"/>
  <c r="M22" i="39"/>
  <c r="L22" i="39"/>
  <c r="C22" i="39"/>
  <c r="BX21" i="39"/>
  <c r="BW21" i="39"/>
  <c r="BQ21" i="39"/>
  <c r="BP21" i="39"/>
  <c r="BJ21" i="39"/>
  <c r="BI21" i="39"/>
  <c r="BC21" i="39"/>
  <c r="BB21" i="39"/>
  <c r="AV21" i="39"/>
  <c r="AU21" i="39"/>
  <c r="AO21" i="39"/>
  <c r="AN21" i="39"/>
  <c r="AH21" i="39"/>
  <c r="AG21" i="39"/>
  <c r="AA21" i="39"/>
  <c r="Z21" i="39"/>
  <c r="T21" i="39"/>
  <c r="S21" i="39"/>
  <c r="M21" i="39"/>
  <c r="L21" i="39"/>
  <c r="C21" i="39"/>
  <c r="B2" i="39"/>
  <c r="B2" i="38"/>
  <c r="B2" i="37"/>
  <c r="B2" i="36"/>
  <c r="B2" i="35"/>
  <c r="B2" i="34"/>
  <c r="K33" i="45"/>
  <c r="T33" i="45"/>
  <c r="AV33" i="45"/>
  <c r="BJ33" i="45"/>
  <c r="BX33" i="45"/>
  <c r="M33" i="45"/>
  <c r="AA33" i="45"/>
  <c r="AO33" i="45"/>
  <c r="BQ33" i="45"/>
  <c r="CE33" i="45"/>
  <c r="S33" i="45"/>
  <c r="AU33" i="45"/>
  <c r="BI33" i="45"/>
  <c r="BW33" i="45"/>
  <c r="L16" i="45"/>
  <c r="Z16" i="45"/>
  <c r="AN16" i="45"/>
  <c r="BB16" i="45"/>
  <c r="BP16" i="45"/>
  <c r="L33" i="43"/>
  <c r="Z33" i="43"/>
  <c r="AN33" i="43"/>
  <c r="BB33" i="43"/>
  <c r="BP33" i="43"/>
  <c r="CD33" i="43"/>
  <c r="M33" i="43"/>
  <c r="AA33" i="43"/>
  <c r="AO33" i="43"/>
  <c r="BC33" i="43"/>
  <c r="BQ33" i="43"/>
  <c r="CE33" i="43"/>
  <c r="S33" i="43"/>
  <c r="AG33" i="43"/>
  <c r="AU33" i="43"/>
  <c r="BI33" i="43"/>
  <c r="BW33" i="43"/>
  <c r="K16" i="43"/>
  <c r="T16" i="43"/>
  <c r="AV16" i="43"/>
  <c r="BJ16" i="43"/>
  <c r="BX16" i="43"/>
  <c r="L16" i="43"/>
  <c r="Z16" i="43"/>
  <c r="AN16" i="43"/>
  <c r="BP16" i="43"/>
  <c r="CD16" i="43"/>
  <c r="M16" i="43"/>
  <c r="AO16" i="43"/>
  <c r="BC16" i="43"/>
  <c r="BQ16" i="43"/>
  <c r="S33" i="42"/>
  <c r="AG33" i="42"/>
  <c r="BI33" i="42"/>
  <c r="BW33" i="42"/>
  <c r="L16" i="42"/>
  <c r="BB16" i="42"/>
  <c r="BP16" i="42"/>
  <c r="AA16" i="42"/>
  <c r="AO16" i="42"/>
  <c r="CE16" i="42"/>
  <c r="K16" i="42"/>
  <c r="AU16" i="42"/>
  <c r="BI16" i="42"/>
  <c r="L33" i="36"/>
  <c r="Z33" i="36"/>
  <c r="AN33" i="36"/>
  <c r="BB33" i="36"/>
  <c r="BP33" i="36"/>
  <c r="CD33" i="36"/>
  <c r="M33" i="36"/>
  <c r="AA33" i="36"/>
  <c r="AO33" i="36"/>
  <c r="BC33" i="36"/>
  <c r="BQ33" i="36"/>
  <c r="CE33" i="36"/>
  <c r="S33" i="36"/>
  <c r="AG33" i="36"/>
  <c r="AU33" i="36"/>
  <c r="BI33" i="36"/>
  <c r="BW33" i="36"/>
  <c r="L32" i="37"/>
  <c r="Z32" i="37"/>
  <c r="AN32" i="37"/>
  <c r="BB32" i="37"/>
  <c r="BP32" i="37"/>
  <c r="K16" i="37"/>
  <c r="AH16" i="37"/>
  <c r="BJ16" i="37"/>
  <c r="CL16" i="37"/>
  <c r="Z16" i="37"/>
  <c r="BB16" i="37"/>
  <c r="K32" i="38"/>
  <c r="AH32" i="38"/>
  <c r="BJ32" i="38"/>
  <c r="CL32" i="38"/>
  <c r="Z32" i="38"/>
  <c r="BB32" i="38"/>
  <c r="L16" i="38"/>
  <c r="Z16" i="38"/>
  <c r="AN16" i="38"/>
  <c r="BB16" i="38"/>
  <c r="BP16" i="38"/>
  <c r="CD16" i="38"/>
  <c r="M16" i="38"/>
  <c r="AA16" i="38"/>
  <c r="AO16" i="38"/>
  <c r="BC16" i="38"/>
  <c r="BQ16" i="38"/>
  <c r="L33" i="84"/>
  <c r="Z33" i="84"/>
  <c r="AN33" i="84"/>
  <c r="BB33" i="84"/>
  <c r="BP33" i="84"/>
  <c r="S16" i="84"/>
  <c r="AG16" i="84"/>
  <c r="AU16" i="84"/>
  <c r="BI16" i="84"/>
  <c r="BW16" i="84"/>
  <c r="Z16" i="82"/>
  <c r="BB16" i="82"/>
  <c r="S32" i="39"/>
  <c r="AG32" i="39"/>
  <c r="AU32" i="39"/>
  <c r="BI32" i="39"/>
  <c r="BW32" i="39"/>
  <c r="CK32" i="39"/>
  <c r="K32" i="39"/>
  <c r="T32" i="39"/>
  <c r="AH32" i="39"/>
  <c r="AV32" i="39"/>
  <c r="BJ32" i="39"/>
  <c r="BX32" i="39"/>
  <c r="CL32" i="39"/>
  <c r="L32" i="39"/>
  <c r="Z32" i="39"/>
  <c r="AN32" i="39"/>
  <c r="BB32" i="39"/>
  <c r="BP32" i="39"/>
  <c r="S16" i="39"/>
  <c r="AG16" i="39"/>
  <c r="AU16" i="39"/>
  <c r="BI16" i="39"/>
  <c r="BW16" i="39"/>
  <c r="AG16" i="42"/>
  <c r="BQ16" i="42"/>
  <c r="M16" i="42"/>
  <c r="AN16" i="42"/>
  <c r="BJ16" i="42"/>
  <c r="BW16" i="42"/>
  <c r="S16" i="42"/>
  <c r="BC16" i="42"/>
  <c r="CD16" i="42"/>
  <c r="Z16" i="42"/>
  <c r="AU33" i="42"/>
  <c r="T16" i="42"/>
  <c r="M33" i="42"/>
  <c r="AH33" i="42"/>
  <c r="BB33" i="42"/>
  <c r="BQ33" i="42"/>
  <c r="K16" i="82" l="1"/>
  <c r="AA16" i="82"/>
  <c r="AU16" i="82"/>
  <c r="BJ16" i="82"/>
  <c r="CE16" i="82"/>
  <c r="AN16" i="82"/>
  <c r="BP32" i="38"/>
  <c r="L32" i="38"/>
  <c r="AV32" i="38"/>
  <c r="BP16" i="37"/>
  <c r="L16" i="37"/>
  <c r="AV16" i="37"/>
  <c r="M32" i="81"/>
  <c r="AA32" i="81"/>
  <c r="AO32" i="81"/>
  <c r="BC32" i="81"/>
  <c r="BQ32" i="81"/>
  <c r="CE32" i="81"/>
  <c r="M16" i="82"/>
  <c r="AG16" i="82"/>
  <c r="AV16" i="82"/>
  <c r="BQ16" i="82"/>
  <c r="CK16" i="82"/>
  <c r="S32" i="38"/>
  <c r="AU32" i="38"/>
  <c r="BW32" i="38"/>
  <c r="S16" i="37"/>
  <c r="AU16" i="37"/>
  <c r="BW16" i="37"/>
  <c r="K16" i="36"/>
  <c r="T16" i="36"/>
  <c r="AH16" i="36"/>
  <c r="AV16" i="36"/>
  <c r="BJ16" i="36"/>
  <c r="BX16" i="36"/>
  <c r="CL16" i="36"/>
  <c r="BI16" i="43"/>
  <c r="BB33" i="45"/>
  <c r="CD16" i="82"/>
  <c r="CD32" i="38"/>
  <c r="T14" i="36"/>
  <c r="BP16" i="82"/>
  <c r="L16" i="82"/>
  <c r="AN32" i="38"/>
  <c r="BX32" i="38"/>
  <c r="T32" i="38"/>
  <c r="AN16" i="37"/>
  <c r="BX16" i="37"/>
  <c r="T16" i="37"/>
  <c r="AA16" i="43"/>
  <c r="BB16" i="43"/>
  <c r="CL16" i="43"/>
  <c r="AH16" i="43"/>
  <c r="AG33" i="45"/>
  <c r="BC33" i="45"/>
  <c r="CL33" i="45"/>
  <c r="AH33" i="45"/>
  <c r="K32" i="81"/>
  <c r="T32" i="81"/>
  <c r="AH32" i="81"/>
  <c r="AV32" i="81"/>
  <c r="BJ32" i="81"/>
  <c r="BX32" i="81"/>
  <c r="T16" i="82"/>
  <c r="AO16" i="82"/>
  <c r="BI16" i="82"/>
  <c r="AG32" i="38"/>
  <c r="BI32" i="38"/>
  <c r="AG16" i="37"/>
  <c r="BI16" i="37"/>
  <c r="CK16" i="37"/>
  <c r="M16" i="36"/>
  <c r="AA16" i="36"/>
  <c r="AO16" i="36"/>
  <c r="BC16" i="36"/>
  <c r="BQ16" i="36"/>
  <c r="AG16" i="43"/>
  <c r="CK16" i="43"/>
  <c r="Z33" i="45"/>
  <c r="CD33" i="45"/>
  <c r="L16" i="35"/>
</calcChain>
</file>

<file path=xl/sharedStrings.xml><?xml version="1.0" encoding="utf-8"?>
<sst xmlns="http://schemas.openxmlformats.org/spreadsheetml/2006/main" count="8197" uniqueCount="77">
  <si>
    <t>Military</t>
  </si>
  <si>
    <t>2nd Year</t>
  </si>
  <si>
    <t>Enrolled</t>
  </si>
  <si>
    <t>On Leave</t>
  </si>
  <si>
    <t>Reinstated</t>
  </si>
  <si>
    <t>Lost</t>
  </si>
  <si>
    <t>Retention Rate</t>
  </si>
  <si>
    <t>Term</t>
  </si>
  <si>
    <t>Deceased</t>
  </si>
  <si>
    <t>Cohort Size (Initial)</t>
  </si>
  <si>
    <t>Cohort Size (Adjusted)</t>
  </si>
  <si>
    <t>3rd Year</t>
  </si>
  <si>
    <t>4th Year</t>
  </si>
  <si>
    <t>5th Year</t>
  </si>
  <si>
    <t>6th Year</t>
  </si>
  <si>
    <t>7th Year</t>
  </si>
  <si>
    <t>Graduation Rate</t>
  </si>
  <si>
    <t>Graduated (Cumulative)</t>
  </si>
  <si>
    <t>Transfer In</t>
  </si>
  <si>
    <t>Transfer Out</t>
  </si>
  <si>
    <t>New Cohort Size</t>
  </si>
  <si>
    <t>2003F</t>
  </si>
  <si>
    <t>2004F</t>
  </si>
  <si>
    <t>2005F</t>
  </si>
  <si>
    <t>2006F</t>
  </si>
  <si>
    <t>2007F</t>
  </si>
  <si>
    <t>2008F</t>
  </si>
  <si>
    <t>2009F</t>
  </si>
  <si>
    <t>8th Year</t>
  </si>
  <si>
    <t>9th Year</t>
  </si>
  <si>
    <t>10th Year</t>
  </si>
  <si>
    <t>All Students</t>
  </si>
  <si>
    <t>11th Year</t>
  </si>
  <si>
    <t>Hispanic/Latino of any race</t>
  </si>
  <si>
    <t>Black or African American</t>
  </si>
  <si>
    <t>Male</t>
  </si>
  <si>
    <t>Female</t>
  </si>
  <si>
    <t>American Indian or Alaska Native</t>
  </si>
  <si>
    <t>White</t>
  </si>
  <si>
    <t>Native Hawaiian or Other Pacific Islander</t>
  </si>
  <si>
    <t>International</t>
  </si>
  <si>
    <t>Two or More Non-Hispanic Races</t>
  </si>
  <si>
    <t>Asian</t>
  </si>
  <si>
    <t>Other</t>
  </si>
  <si>
    <t>Students Who Received a Pell Grant</t>
  </si>
  <si>
    <t>Students Who Received a Subsidized Stafford Loan</t>
  </si>
  <si>
    <t>Student Who Received Neither a Pell or Stafford Loan</t>
  </si>
  <si>
    <t>2010F</t>
  </si>
  <si>
    <t>2011F</t>
  </si>
  <si>
    <t>2012F</t>
  </si>
  <si>
    <t>Architecture</t>
  </si>
  <si>
    <t>Stuart (Undergraduate Business)</t>
  </si>
  <si>
    <t>Biological &amp; Chemical Sciences</t>
  </si>
  <si>
    <t>Biomedical Engineering</t>
  </si>
  <si>
    <t>Civil &amp; Architectural Engineering</t>
  </si>
  <si>
    <t>Chemical &amp; Environmental Engineering</t>
  </si>
  <si>
    <t>Computer Science</t>
  </si>
  <si>
    <t>Electrical &amp; Computer Engineering</t>
  </si>
  <si>
    <t>Humanities</t>
  </si>
  <si>
    <t>Industrial Technology &amp; Management</t>
  </si>
  <si>
    <t>Information Technology &amp; Management</t>
  </si>
  <si>
    <t>Applied Mathematics</t>
  </si>
  <si>
    <t>Mechanical, Materials &amp; Aerospace Engineering</t>
  </si>
  <si>
    <t>Manufacturing Technology and Management</t>
  </si>
  <si>
    <t>Physics</t>
  </si>
  <si>
    <t>Psychology</t>
  </si>
  <si>
    <t>Social Sciences</t>
  </si>
  <si>
    <t>Undecided</t>
  </si>
  <si>
    <t>2013F</t>
  </si>
  <si>
    <t>12th Year</t>
  </si>
  <si>
    <t>2014F</t>
  </si>
  <si>
    <t>13th Year</t>
  </si>
  <si>
    <t>2015F</t>
  </si>
  <si>
    <t>2016F</t>
  </si>
  <si>
    <t>2017F</t>
  </si>
  <si>
    <t>2018F</t>
  </si>
  <si>
    <t>2019F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</si>
</sst>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64"/>
      </bottom>
      <diagonal/>
    </border>
    <border>
      <left style="thin">
        <color theme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1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" fontId="2" fillId="0" borderId="2" xfId="2" applyNumberFormat="1" applyFont="1" applyFill="1" applyBorder="1" applyAlignment="1">
      <alignment wrapText="1"/>
    </xf>
    <xf numFmtId="0" fontId="2" fillId="2" borderId="3" xfId="1" applyFont="1" applyFill="1" applyBorder="1" applyAlignment="1">
      <alignment horizontal="center" textRotation="90"/>
    </xf>
    <xf numFmtId="0" fontId="2" fillId="2" borderId="4" xfId="1" applyFont="1" applyFill="1" applyBorder="1" applyAlignment="1">
      <alignment horizontal="center" textRotation="90"/>
    </xf>
    <xf numFmtId="0" fontId="2" fillId="0" borderId="5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horizontal="right" wrapText="1"/>
    </xf>
    <xf numFmtId="0" fontId="2" fillId="0" borderId="7" xfId="1" applyFont="1" applyFill="1" applyBorder="1" applyAlignment="1">
      <alignment wrapText="1"/>
    </xf>
    <xf numFmtId="0" fontId="2" fillId="2" borderId="8" xfId="1" applyFont="1" applyFill="1" applyBorder="1" applyAlignment="1">
      <alignment horizontal="center" textRotation="90"/>
    </xf>
    <xf numFmtId="0" fontId="2" fillId="2" borderId="9" xfId="1" applyFont="1" applyFill="1" applyBorder="1" applyAlignment="1">
      <alignment horizontal="center" textRotation="90"/>
    </xf>
    <xf numFmtId="0" fontId="2" fillId="2" borderId="10" xfId="1" applyFont="1" applyFill="1" applyBorder="1" applyAlignment="1">
      <alignment horizontal="center" textRotation="90"/>
    </xf>
    <xf numFmtId="0" fontId="4" fillId="0" borderId="0" xfId="0" applyFont="1"/>
    <xf numFmtId="0" fontId="6" fillId="0" borderId="0" xfId="0" applyFont="1"/>
    <xf numFmtId="9" fontId="2" fillId="0" borderId="2" xfId="2" applyNumberFormat="1" applyFont="1" applyFill="1" applyBorder="1" applyAlignment="1">
      <alignment wrapText="1"/>
    </xf>
    <xf numFmtId="9" fontId="2" fillId="0" borderId="11" xfId="2" applyNumberFormat="1" applyFont="1" applyFill="1" applyBorder="1" applyAlignment="1">
      <alignment wrapText="1"/>
    </xf>
    <xf numFmtId="9" fontId="2" fillId="0" borderId="1" xfId="2" applyNumberFormat="1" applyFont="1" applyFill="1" applyBorder="1" applyAlignment="1">
      <alignment wrapText="1"/>
    </xf>
    <xf numFmtId="9" fontId="2" fillId="0" borderId="38" xfId="2" applyNumberFormat="1" applyFont="1" applyFill="1" applyBorder="1" applyAlignment="1">
      <alignment wrapText="1"/>
    </xf>
    <xf numFmtId="9" fontId="2" fillId="0" borderId="7" xfId="2" applyNumberFormat="1" applyFont="1" applyFill="1" applyBorder="1" applyAlignment="1">
      <alignment wrapText="1"/>
    </xf>
    <xf numFmtId="9" fontId="2" fillId="0" borderId="39" xfId="2" applyNumberFormat="1" applyFont="1" applyFill="1" applyBorder="1" applyAlignment="1">
      <alignment wrapText="1"/>
    </xf>
    <xf numFmtId="0" fontId="2" fillId="0" borderId="40" xfId="1" applyFont="1" applyFill="1" applyBorder="1" applyAlignment="1">
      <alignment wrapText="1"/>
    </xf>
    <xf numFmtId="0" fontId="2" fillId="0" borderId="41" xfId="1" applyFont="1" applyFill="1" applyBorder="1" applyAlignment="1">
      <alignment wrapText="1"/>
    </xf>
    <xf numFmtId="0" fontId="2" fillId="0" borderId="42" xfId="1" applyFont="1" applyFill="1" applyBorder="1" applyAlignment="1">
      <alignment wrapText="1"/>
    </xf>
    <xf numFmtId="0" fontId="2" fillId="0" borderId="43" xfId="1" applyFont="1" applyFill="1" applyBorder="1" applyAlignment="1">
      <alignment wrapText="1"/>
    </xf>
    <xf numFmtId="0" fontId="5" fillId="2" borderId="8" xfId="1" applyFont="1" applyFill="1" applyBorder="1" applyAlignment="1">
      <alignment horizontal="center" textRotation="90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9" fontId="2" fillId="0" borderId="0" xfId="2" applyNumberFormat="1" applyFont="1" applyFill="1" applyBorder="1" applyAlignment="1">
      <alignment wrapText="1"/>
    </xf>
    <xf numFmtId="9" fontId="2" fillId="0" borderId="0" xfId="1" applyNumberFormat="1" applyFont="1" applyFill="1" applyBorder="1" applyAlignment="1">
      <alignment wrapText="1"/>
    </xf>
    <xf numFmtId="0" fontId="0" fillId="0" borderId="0" xfId="0" applyFill="1"/>
    <xf numFmtId="0" fontId="7" fillId="0" borderId="0" xfId="0" applyFont="1"/>
    <xf numFmtId="0" fontId="7" fillId="0" borderId="0" xfId="1" applyFont="1" applyFill="1" applyBorder="1" applyAlignment="1">
      <alignment wrapText="1"/>
    </xf>
    <xf numFmtId="9" fontId="7" fillId="0" borderId="0" xfId="2" applyNumberFormat="1" applyFont="1" applyFill="1" applyBorder="1" applyAlignment="1">
      <alignment wrapText="1"/>
    </xf>
    <xf numFmtId="9" fontId="7" fillId="0" borderId="0" xfId="1" applyNumberFormat="1" applyFont="1" applyFill="1" applyBorder="1" applyAlignment="1">
      <alignment wrapText="1"/>
    </xf>
    <xf numFmtId="0" fontId="3" fillId="0" borderId="0" xfId="0" applyFont="1"/>
    <xf numFmtId="0" fontId="3" fillId="2" borderId="4" xfId="1" applyFont="1" applyFill="1" applyBorder="1" applyAlignment="1">
      <alignment horizontal="center" textRotation="90"/>
    </xf>
    <xf numFmtId="0" fontId="3" fillId="2" borderId="10" xfId="1" applyFont="1" applyFill="1" applyBorder="1" applyAlignment="1">
      <alignment horizontal="center" textRotation="90"/>
    </xf>
    <xf numFmtId="0" fontId="3" fillId="2" borderId="8" xfId="1" applyFont="1" applyFill="1" applyBorder="1" applyAlignment="1">
      <alignment horizontal="center" textRotation="90"/>
    </xf>
    <xf numFmtId="0" fontId="3" fillId="2" borderId="3" xfId="1" applyFont="1" applyFill="1" applyBorder="1" applyAlignment="1">
      <alignment horizontal="center" textRotation="90"/>
    </xf>
    <xf numFmtId="0" fontId="3" fillId="2" borderId="9" xfId="1" applyFont="1" applyFill="1" applyBorder="1" applyAlignment="1">
      <alignment horizontal="center" textRotation="90"/>
    </xf>
    <xf numFmtId="0" fontId="3" fillId="2" borderId="12" xfId="1" applyFont="1" applyFill="1" applyBorder="1" applyAlignment="1">
      <alignment horizontal="center" textRotation="90"/>
    </xf>
    <xf numFmtId="0" fontId="3" fillId="2" borderId="13" xfId="1" applyFont="1" applyFill="1" applyBorder="1" applyAlignment="1">
      <alignment horizontal="center" textRotation="90"/>
    </xf>
    <xf numFmtId="0" fontId="3" fillId="2" borderId="14" xfId="1" applyFont="1" applyFill="1" applyBorder="1" applyAlignment="1">
      <alignment horizontal="center" textRotation="90"/>
    </xf>
    <xf numFmtId="0" fontId="3" fillId="2" borderId="15" xfId="1" applyFont="1" applyFill="1" applyBorder="1" applyAlignment="1">
      <alignment horizontal="center" textRotation="90"/>
    </xf>
    <xf numFmtId="0" fontId="3" fillId="2" borderId="16" xfId="1" applyFont="1" applyFill="1" applyBorder="1" applyAlignment="1">
      <alignment horizontal="center" textRotation="90"/>
    </xf>
    <xf numFmtId="0" fontId="3" fillId="0" borderId="2" xfId="1" applyFont="1" applyFill="1" applyBorder="1" applyAlignment="1">
      <alignment wrapText="1"/>
    </xf>
    <xf numFmtId="0" fontId="3" fillId="0" borderId="5" xfId="1" applyFont="1" applyFill="1" applyBorder="1" applyAlignment="1">
      <alignment horizontal="right" wrapText="1"/>
    </xf>
    <xf numFmtId="9" fontId="3" fillId="0" borderId="2" xfId="2" applyNumberFormat="1" applyFont="1" applyFill="1" applyBorder="1" applyAlignment="1">
      <alignment wrapText="1"/>
    </xf>
    <xf numFmtId="9" fontId="3" fillId="0" borderId="11" xfId="2" applyNumberFormat="1" applyFont="1" applyFill="1" applyBorder="1" applyAlignment="1">
      <alignment wrapText="1"/>
    </xf>
    <xf numFmtId="9" fontId="3" fillId="0" borderId="17" xfId="2" applyNumberFormat="1" applyFont="1" applyFill="1" applyBorder="1" applyAlignment="1">
      <alignment wrapText="1"/>
    </xf>
    <xf numFmtId="0" fontId="3" fillId="0" borderId="0" xfId="0" applyFont="1" applyFill="1"/>
    <xf numFmtId="0" fontId="3" fillId="0" borderId="1" xfId="1" applyFont="1" applyFill="1" applyBorder="1" applyAlignment="1">
      <alignment horizontal="right" wrapText="1"/>
    </xf>
    <xf numFmtId="0" fontId="3" fillId="0" borderId="18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9" fontId="3" fillId="0" borderId="1" xfId="1" applyNumberFormat="1" applyFont="1" applyFill="1" applyBorder="1" applyAlignment="1">
      <alignment wrapText="1"/>
    </xf>
    <xf numFmtId="9" fontId="3" fillId="0" borderId="38" xfId="1" applyNumberFormat="1" applyFont="1" applyFill="1" applyBorder="1" applyAlignment="1">
      <alignment wrapText="1"/>
    </xf>
    <xf numFmtId="9" fontId="3" fillId="0" borderId="5" xfId="2" applyNumberFormat="1" applyFont="1" applyFill="1" applyBorder="1" applyAlignment="1">
      <alignment wrapText="1"/>
    </xf>
    <xf numFmtId="9" fontId="3" fillId="0" borderId="1" xfId="2" applyNumberFormat="1" applyFont="1" applyFill="1" applyBorder="1" applyAlignment="1">
      <alignment wrapText="1"/>
    </xf>
    <xf numFmtId="9" fontId="3" fillId="0" borderId="38" xfId="2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/>
    <xf numFmtId="0" fontId="3" fillId="0" borderId="41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3" fillId="0" borderId="19" xfId="1" applyFont="1" applyFill="1" applyBorder="1" applyAlignment="1">
      <alignment wrapText="1"/>
    </xf>
    <xf numFmtId="0" fontId="3" fillId="0" borderId="20" xfId="1" applyFont="1" applyFill="1" applyBorder="1" applyAlignment="1">
      <alignment wrapText="1"/>
    </xf>
    <xf numFmtId="9" fontId="3" fillId="0" borderId="20" xfId="1" applyNumberFormat="1" applyFont="1" applyFill="1" applyBorder="1" applyAlignment="1">
      <alignment wrapText="1"/>
    </xf>
    <xf numFmtId="9" fontId="3" fillId="0" borderId="20" xfId="2" applyNumberFormat="1" applyFont="1" applyFill="1" applyBorder="1" applyAlignment="1">
      <alignment wrapText="1"/>
    </xf>
    <xf numFmtId="9" fontId="3" fillId="0" borderId="44" xfId="2" applyNumberFormat="1" applyFont="1" applyFill="1" applyBorder="1" applyAlignment="1">
      <alignment wrapText="1"/>
    </xf>
    <xf numFmtId="0" fontId="3" fillId="0" borderId="45" xfId="1" applyFont="1" applyFill="1" applyBorder="1" applyAlignment="1">
      <alignment wrapText="1"/>
    </xf>
    <xf numFmtId="9" fontId="3" fillId="0" borderId="45" xfId="2" applyNumberFormat="1" applyFont="1" applyFill="1" applyBorder="1" applyAlignment="1">
      <alignment wrapText="1"/>
    </xf>
    <xf numFmtId="9" fontId="3" fillId="0" borderId="46" xfId="2" applyNumberFormat="1" applyFont="1" applyFill="1" applyBorder="1" applyAlignment="1">
      <alignment wrapText="1"/>
    </xf>
    <xf numFmtId="0" fontId="3" fillId="0" borderId="47" xfId="1" applyFont="1" applyFill="1" applyBorder="1" applyAlignment="1">
      <alignment wrapText="1"/>
    </xf>
    <xf numFmtId="0" fontId="3" fillId="0" borderId="48" xfId="1" applyFont="1" applyFill="1" applyBorder="1" applyAlignment="1">
      <alignment wrapText="1"/>
    </xf>
    <xf numFmtId="9" fontId="3" fillId="0" borderId="48" xfId="1" applyNumberFormat="1" applyFont="1" applyFill="1" applyBorder="1" applyAlignment="1">
      <alignment wrapText="1"/>
    </xf>
    <xf numFmtId="9" fontId="3" fillId="0" borderId="49" xfId="2" applyNumberFormat="1" applyFont="1" applyFill="1" applyBorder="1" applyAlignment="1">
      <alignment wrapText="1"/>
    </xf>
    <xf numFmtId="9" fontId="3" fillId="0" borderId="50" xfId="1" applyNumberFormat="1" applyFont="1" applyFill="1" applyBorder="1" applyAlignment="1">
      <alignment wrapText="1"/>
    </xf>
    <xf numFmtId="9" fontId="3" fillId="0" borderId="50" xfId="2" applyNumberFormat="1" applyFont="1" applyFill="1" applyBorder="1" applyAlignment="1">
      <alignment wrapText="1"/>
    </xf>
    <xf numFmtId="0" fontId="3" fillId="0" borderId="51" xfId="1" applyFont="1" applyFill="1" applyBorder="1" applyAlignment="1">
      <alignment wrapText="1"/>
    </xf>
    <xf numFmtId="0" fontId="7" fillId="0" borderId="0" xfId="0" applyFont="1" applyFill="1"/>
    <xf numFmtId="0" fontId="3" fillId="0" borderId="21" xfId="1" applyFont="1" applyFill="1" applyBorder="1" applyAlignment="1">
      <alignment wrapText="1"/>
    </xf>
    <xf numFmtId="0" fontId="3" fillId="2" borderId="22" xfId="1" applyFont="1" applyFill="1" applyBorder="1" applyAlignment="1">
      <alignment horizontal="center" textRotation="90"/>
    </xf>
    <xf numFmtId="0" fontId="3" fillId="0" borderId="23" xfId="1" applyFont="1" applyFill="1" applyBorder="1" applyAlignment="1">
      <alignment wrapText="1"/>
    </xf>
    <xf numFmtId="0" fontId="3" fillId="0" borderId="24" xfId="1" applyFont="1" applyFill="1" applyBorder="1" applyAlignment="1">
      <alignment wrapText="1"/>
    </xf>
    <xf numFmtId="9" fontId="3" fillId="0" borderId="24" xfId="2" applyNumberFormat="1" applyFont="1" applyFill="1" applyBorder="1" applyAlignment="1">
      <alignment wrapText="1"/>
    </xf>
    <xf numFmtId="9" fontId="3" fillId="0" borderId="52" xfId="2" applyNumberFormat="1" applyFont="1" applyFill="1" applyBorder="1" applyAlignment="1">
      <alignment wrapText="1"/>
    </xf>
    <xf numFmtId="0" fontId="3" fillId="0" borderId="53" xfId="1" applyFont="1" applyFill="1" applyBorder="1" applyAlignment="1">
      <alignment wrapText="1"/>
    </xf>
    <xf numFmtId="9" fontId="3" fillId="0" borderId="53" xfId="2" applyNumberFormat="1" applyFont="1" applyFill="1" applyBorder="1" applyAlignment="1">
      <alignment wrapText="1"/>
    </xf>
    <xf numFmtId="9" fontId="3" fillId="0" borderId="54" xfId="2" applyNumberFormat="1" applyFont="1" applyFill="1" applyBorder="1" applyAlignment="1">
      <alignment wrapText="1"/>
    </xf>
    <xf numFmtId="0" fontId="3" fillId="0" borderId="55" xfId="1" applyFont="1" applyFill="1" applyBorder="1" applyAlignment="1">
      <alignment wrapText="1"/>
    </xf>
    <xf numFmtId="9" fontId="3" fillId="0" borderId="56" xfId="2" applyNumberFormat="1" applyFont="1" applyFill="1" applyBorder="1" applyAlignment="1">
      <alignment wrapText="1"/>
    </xf>
    <xf numFmtId="9" fontId="3" fillId="0" borderId="27" xfId="2" applyNumberFormat="1" applyFont="1" applyFill="1" applyBorder="1" applyAlignment="1">
      <alignment wrapText="1"/>
    </xf>
    <xf numFmtId="0" fontId="3" fillId="0" borderId="57" xfId="1" applyFont="1" applyFill="1" applyBorder="1" applyAlignment="1">
      <alignment wrapText="1"/>
    </xf>
    <xf numFmtId="9" fontId="3" fillId="0" borderId="45" xfId="1" applyNumberFormat="1" applyFont="1" applyFill="1" applyBorder="1" applyAlignment="1">
      <alignment wrapText="1"/>
    </xf>
    <xf numFmtId="0" fontId="3" fillId="0" borderId="58" xfId="1" applyFont="1" applyFill="1" applyBorder="1" applyAlignment="1">
      <alignment wrapText="1"/>
    </xf>
    <xf numFmtId="0" fontId="3" fillId="0" borderId="59" xfId="1" applyFont="1" applyFill="1" applyBorder="1" applyAlignment="1">
      <alignment wrapText="1"/>
    </xf>
    <xf numFmtId="9" fontId="3" fillId="0" borderId="59" xfId="2" applyNumberFormat="1" applyFont="1" applyFill="1" applyBorder="1" applyAlignment="1">
      <alignment wrapText="1"/>
    </xf>
    <xf numFmtId="9" fontId="3" fillId="0" borderId="60" xfId="2" applyNumberFormat="1" applyFont="1" applyFill="1" applyBorder="1" applyAlignment="1">
      <alignment wrapText="1"/>
    </xf>
    <xf numFmtId="9" fontId="3" fillId="0" borderId="61" xfId="2" applyNumberFormat="1" applyFont="1" applyFill="1" applyBorder="1" applyAlignment="1">
      <alignment wrapText="1"/>
    </xf>
    <xf numFmtId="9" fontId="3" fillId="0" borderId="2" xfId="1" applyNumberFormat="1" applyFont="1" applyFill="1" applyBorder="1" applyAlignment="1">
      <alignment wrapText="1"/>
    </xf>
    <xf numFmtId="9" fontId="3" fillId="0" borderId="11" xfId="1" applyNumberFormat="1" applyFont="1" applyFill="1" applyBorder="1" applyAlignment="1">
      <alignment wrapText="1"/>
    </xf>
    <xf numFmtId="9" fontId="3" fillId="0" borderId="62" xfId="2" applyNumberFormat="1" applyFont="1" applyFill="1" applyBorder="1" applyAlignment="1">
      <alignment wrapText="1"/>
    </xf>
    <xf numFmtId="9" fontId="3" fillId="0" borderId="6" xfId="2" applyNumberFormat="1" applyFont="1" applyFill="1" applyBorder="1" applyAlignment="1">
      <alignment wrapText="1"/>
    </xf>
    <xf numFmtId="9" fontId="3" fillId="0" borderId="49" xfId="1" applyNumberFormat="1" applyFont="1" applyFill="1" applyBorder="1" applyAlignment="1">
      <alignment wrapText="1"/>
    </xf>
    <xf numFmtId="9" fontId="3" fillId="0" borderId="28" xfId="2" applyNumberFormat="1" applyFont="1" applyFill="1" applyBorder="1" applyAlignment="1">
      <alignment wrapText="1"/>
    </xf>
    <xf numFmtId="0" fontId="3" fillId="3" borderId="0" xfId="0" applyFont="1" applyFill="1"/>
    <xf numFmtId="0" fontId="3" fillId="0" borderId="2" xfId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3" fillId="0" borderId="18" xfId="1" applyFont="1" applyBorder="1" applyAlignment="1">
      <alignment wrapText="1"/>
    </xf>
    <xf numFmtId="0" fontId="3" fillId="0" borderId="1" xfId="1" applyFont="1" applyBorder="1" applyAlignment="1">
      <alignment wrapText="1"/>
    </xf>
    <xf numFmtId="9" fontId="3" fillId="0" borderId="2" xfId="2" applyFont="1" applyFill="1" applyBorder="1" applyAlignment="1">
      <alignment wrapText="1"/>
    </xf>
    <xf numFmtId="9" fontId="3" fillId="0" borderId="11" xfId="2" applyFont="1" applyFill="1" applyBorder="1" applyAlignment="1">
      <alignment wrapText="1"/>
    </xf>
    <xf numFmtId="0" fontId="3" fillId="0" borderId="21" xfId="1" applyFont="1" applyBorder="1" applyAlignment="1">
      <alignment wrapText="1"/>
    </xf>
    <xf numFmtId="9" fontId="3" fillId="0" borderId="2" xfId="1" applyNumberFormat="1" applyFont="1" applyBorder="1" applyAlignment="1">
      <alignment wrapText="1"/>
    </xf>
    <xf numFmtId="9" fontId="3" fillId="0" borderId="11" xfId="1" applyNumberFormat="1" applyFont="1" applyBorder="1" applyAlignment="1">
      <alignment wrapText="1"/>
    </xf>
    <xf numFmtId="9" fontId="3" fillId="0" borderId="5" xfId="2" applyFont="1" applyFill="1" applyBorder="1" applyAlignment="1">
      <alignment wrapText="1"/>
    </xf>
    <xf numFmtId="9" fontId="3" fillId="0" borderId="1" xfId="2" applyFont="1" applyFill="1" applyBorder="1" applyAlignment="1">
      <alignment wrapText="1"/>
    </xf>
    <xf numFmtId="9" fontId="3" fillId="0" borderId="28" xfId="2" applyFont="1" applyFill="1" applyBorder="1" applyAlignment="1">
      <alignment wrapText="1"/>
    </xf>
    <xf numFmtId="9" fontId="3" fillId="0" borderId="1" xfId="1" applyNumberFormat="1" applyFont="1" applyBorder="1" applyAlignment="1">
      <alignment wrapText="1"/>
    </xf>
    <xf numFmtId="9" fontId="3" fillId="0" borderId="38" xfId="1" applyNumberFormat="1" applyFont="1" applyBorder="1" applyAlignment="1">
      <alignment wrapText="1"/>
    </xf>
    <xf numFmtId="9" fontId="3" fillId="0" borderId="38" xfId="2" applyFont="1" applyFill="1" applyBorder="1" applyAlignment="1">
      <alignment wrapText="1"/>
    </xf>
    <xf numFmtId="0" fontId="3" fillId="0" borderId="23" xfId="1" applyFont="1" applyBorder="1" applyAlignment="1">
      <alignment wrapText="1"/>
    </xf>
    <xf numFmtId="0" fontId="3" fillId="0" borderId="24" xfId="1" applyFont="1" applyBorder="1" applyAlignment="1">
      <alignment wrapText="1"/>
    </xf>
    <xf numFmtId="9" fontId="3" fillId="0" borderId="24" xfId="2" applyFont="1" applyFill="1" applyBorder="1" applyAlignment="1">
      <alignment wrapText="1"/>
    </xf>
    <xf numFmtId="9" fontId="3" fillId="0" borderId="63" xfId="2" applyFont="1" applyFill="1" applyBorder="1" applyAlignment="1">
      <alignment wrapText="1"/>
    </xf>
    <xf numFmtId="9" fontId="3" fillId="0" borderId="52" xfId="2" applyFont="1" applyFill="1" applyBorder="1" applyAlignment="1">
      <alignment wrapText="1"/>
    </xf>
    <xf numFmtId="0" fontId="3" fillId="0" borderId="55" xfId="1" applyFont="1" applyBorder="1" applyAlignment="1">
      <alignment wrapText="1"/>
    </xf>
    <xf numFmtId="0" fontId="3" fillId="0" borderId="53" xfId="1" applyFont="1" applyBorder="1" applyAlignment="1">
      <alignment wrapText="1"/>
    </xf>
    <xf numFmtId="9" fontId="3" fillId="0" borderId="53" xfId="2" applyFont="1" applyFill="1" applyBorder="1" applyAlignment="1">
      <alignment wrapText="1"/>
    </xf>
    <xf numFmtId="9" fontId="3" fillId="0" borderId="64" xfId="2" applyFont="1" applyFill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9" fontId="3" fillId="0" borderId="0" xfId="2" applyFont="1" applyFill="1" applyBorder="1" applyAlignment="1">
      <alignment wrapText="1"/>
    </xf>
    <xf numFmtId="9" fontId="3" fillId="0" borderId="0" xfId="1" applyNumberFormat="1" applyFont="1" applyAlignment="1">
      <alignment wrapText="1"/>
    </xf>
    <xf numFmtId="0" fontId="3" fillId="0" borderId="25" xfId="1" applyFont="1" applyBorder="1" applyAlignment="1">
      <alignment wrapText="1"/>
    </xf>
    <xf numFmtId="9" fontId="3" fillId="0" borderId="26" xfId="2" applyFont="1" applyFill="1" applyBorder="1" applyAlignment="1">
      <alignment wrapText="1"/>
    </xf>
    <xf numFmtId="9" fontId="3" fillId="0" borderId="54" xfId="2" applyFont="1" applyFill="1" applyBorder="1" applyAlignment="1">
      <alignment wrapText="1"/>
    </xf>
    <xf numFmtId="0" fontId="3" fillId="2" borderId="35" xfId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2" borderId="34" xfId="1" applyFont="1" applyFill="1" applyBorder="1" applyAlignment="1">
      <alignment horizontal="center"/>
    </xf>
    <xf numFmtId="0" fontId="3" fillId="0" borderId="36" xfId="0" applyFont="1" applyBorder="1"/>
    <xf numFmtId="0" fontId="3" fillId="0" borderId="35" xfId="0" applyFont="1" applyBorder="1"/>
    <xf numFmtId="0" fontId="3" fillId="2" borderId="29" xfId="1" applyFont="1" applyFill="1" applyBorder="1" applyAlignment="1">
      <alignment horizontal="center" textRotation="90"/>
    </xf>
    <xf numFmtId="0" fontId="3" fillId="0" borderId="30" xfId="0" applyFont="1" applyBorder="1" applyAlignment="1">
      <alignment textRotation="90"/>
    </xf>
    <xf numFmtId="0" fontId="3" fillId="2" borderId="4" xfId="1" applyFont="1" applyFill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0" fontId="3" fillId="2" borderId="31" xfId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6" xfId="0" applyFont="1" applyBorder="1" applyAlignment="1"/>
    <xf numFmtId="0" fontId="3" fillId="0" borderId="35" xfId="0" applyFont="1" applyBorder="1" applyAlignment="1"/>
    <xf numFmtId="0" fontId="3" fillId="0" borderId="37" xfId="0" applyFont="1" applyBorder="1" applyAlignment="1"/>
    <xf numFmtId="0" fontId="3" fillId="0" borderId="33" xfId="0" applyFont="1" applyBorder="1" applyAlignment="1"/>
    <xf numFmtId="0" fontId="2" fillId="2" borderId="29" xfId="1" applyFont="1" applyFill="1" applyBorder="1" applyAlignment="1">
      <alignment horizontal="center" textRotation="90"/>
    </xf>
    <xf numFmtId="0" fontId="0" fillId="0" borderId="30" xfId="0" applyBorder="1" applyAlignment="1">
      <alignment textRotation="90"/>
    </xf>
    <xf numFmtId="0" fontId="2" fillId="2" borderId="4" xfId="1" applyFont="1" applyFill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2" fillId="2" borderId="31" xfId="1" applyFont="1" applyFill="1" applyBorder="1" applyAlignment="1">
      <alignment horizontal="center"/>
    </xf>
    <xf numFmtId="0" fontId="0" fillId="0" borderId="32" xfId="0" applyBorder="1" applyAlignment="1"/>
    <xf numFmtId="0" fontId="0" fillId="0" borderId="33" xfId="0" applyBorder="1" applyAlignment="1"/>
    <xf numFmtId="0" fontId="5" fillId="2" borderId="31" xfId="1" applyFont="1" applyFill="1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4"/>
  <sheetViews>
    <sheetView tabSelected="1" workbookViewId="0">
      <selection activeCell="B3" sqref="B3:B4"/>
    </sheetView>
  </sheetViews>
  <sheetFormatPr baseColWidth="10" defaultColWidth="8.83203125" defaultRowHeight="13" x14ac:dyDescent="0.15"/>
  <cols>
    <col min="1" max="1" width="3" style="36" customWidth="1"/>
    <col min="2" max="2" width="6.6640625" style="36" customWidth="1"/>
    <col min="3" max="3" width="5" style="36" bestFit="1" customWidth="1"/>
    <col min="4" max="4" width="4.1640625" style="36" customWidth="1"/>
    <col min="5" max="5" width="3.33203125" style="36" bestFit="1" customWidth="1"/>
    <col min="6" max="6" width="5.1640625" style="36" customWidth="1"/>
    <col min="7" max="69" width="5.83203125" style="36" customWidth="1"/>
    <col min="70" max="90" width="6.33203125" style="36" customWidth="1"/>
    <col min="91" max="256" width="9.1640625" style="36"/>
  </cols>
  <sheetData>
    <row r="1" spans="1:90" x14ac:dyDescent="0.15">
      <c r="A1" s="36" t="s">
        <v>31</v>
      </c>
    </row>
    <row r="2" spans="1:90" x14ac:dyDescent="0.15">
      <c r="B2" s="106" t="str">
        <f>"Freshmen Retention - "&amp;$A$1</f>
        <v>Freshmen Retention - All Students</v>
      </c>
      <c r="C2" s="106"/>
      <c r="D2" s="106"/>
      <c r="E2" s="106"/>
      <c r="F2" s="106"/>
    </row>
    <row r="3" spans="1:90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1"/>
      <c r="N3" s="139" t="s">
        <v>11</v>
      </c>
      <c r="O3" s="140"/>
      <c r="P3" s="140"/>
      <c r="Q3" s="140"/>
      <c r="R3" s="140"/>
      <c r="S3" s="140"/>
      <c r="T3" s="144"/>
      <c r="U3" s="142" t="s">
        <v>12</v>
      </c>
      <c r="V3" s="140"/>
      <c r="W3" s="140"/>
      <c r="X3" s="140"/>
      <c r="Y3" s="140"/>
      <c r="Z3" s="140"/>
      <c r="AA3" s="143"/>
      <c r="AB3" s="139" t="s">
        <v>13</v>
      </c>
      <c r="AC3" s="140"/>
      <c r="AD3" s="140"/>
      <c r="AE3" s="140"/>
      <c r="AF3" s="140"/>
      <c r="AG3" s="140"/>
      <c r="AH3" s="144"/>
      <c r="AI3" s="142" t="s">
        <v>14</v>
      </c>
      <c r="AJ3" s="140"/>
      <c r="AK3" s="140"/>
      <c r="AL3" s="140"/>
      <c r="AM3" s="140"/>
      <c r="AN3" s="140"/>
      <c r="AO3" s="143"/>
      <c r="AP3" s="139" t="s">
        <v>15</v>
      </c>
      <c r="AQ3" s="140"/>
      <c r="AR3" s="140"/>
      <c r="AS3" s="140"/>
      <c r="AT3" s="140"/>
      <c r="AU3" s="140"/>
      <c r="AV3" s="141"/>
      <c r="AW3" s="139" t="s">
        <v>28</v>
      </c>
      <c r="AX3" s="140"/>
      <c r="AY3" s="140"/>
      <c r="AZ3" s="140"/>
      <c r="BA3" s="140"/>
      <c r="BB3" s="140"/>
      <c r="BC3" s="141"/>
      <c r="BD3" s="139" t="s">
        <v>29</v>
      </c>
      <c r="BE3" s="140"/>
      <c r="BF3" s="140"/>
      <c r="BG3" s="140"/>
      <c r="BH3" s="140"/>
      <c r="BI3" s="140"/>
      <c r="BJ3" s="141"/>
      <c r="BK3" s="139" t="s">
        <v>30</v>
      </c>
      <c r="BL3" s="140"/>
      <c r="BM3" s="140"/>
      <c r="BN3" s="140"/>
      <c r="BO3" s="140"/>
      <c r="BP3" s="140"/>
      <c r="BQ3" s="141"/>
      <c r="BR3" s="139" t="s">
        <v>32</v>
      </c>
      <c r="BS3" s="140"/>
      <c r="BT3" s="140"/>
      <c r="BU3" s="140"/>
      <c r="BV3" s="140"/>
      <c r="BW3" s="140"/>
      <c r="BX3" s="141"/>
      <c r="BY3" s="139" t="s">
        <v>69</v>
      </c>
      <c r="BZ3" s="140"/>
      <c r="CA3" s="140"/>
      <c r="CB3" s="140"/>
      <c r="CC3" s="140"/>
      <c r="CD3" s="140"/>
      <c r="CE3" s="141"/>
      <c r="CF3" s="139" t="s">
        <v>71</v>
      </c>
      <c r="CG3" s="140"/>
      <c r="CH3" s="140"/>
      <c r="CI3" s="140"/>
      <c r="CJ3" s="140"/>
      <c r="CK3" s="140"/>
      <c r="CL3" s="141"/>
    </row>
    <row r="4" spans="1:90" ht="118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82" t="s">
        <v>16</v>
      </c>
    </row>
    <row r="5" spans="1:90" ht="14" x14ac:dyDescent="0.15">
      <c r="B5" s="107" t="s">
        <v>25</v>
      </c>
      <c r="C5" s="108">
        <v>521</v>
      </c>
      <c r="D5" s="108">
        <v>1</v>
      </c>
      <c r="E5" s="108">
        <v>1</v>
      </c>
      <c r="F5" s="109">
        <v>519</v>
      </c>
      <c r="G5" s="110">
        <v>441</v>
      </c>
      <c r="H5" s="111"/>
      <c r="I5" s="111">
        <v>15</v>
      </c>
      <c r="J5" s="111"/>
      <c r="K5" s="111">
        <v>64</v>
      </c>
      <c r="L5" s="112">
        <f t="shared" ref="L5:L17" si="0">IF($F5="","",((G5+H5+I5+J5)/$F5))</f>
        <v>0.87861271676300579</v>
      </c>
      <c r="M5" s="113">
        <f t="shared" ref="M5:M17" si="1">IF($F5="","",(J5/$F5))</f>
        <v>0</v>
      </c>
      <c r="N5" s="114">
        <v>397</v>
      </c>
      <c r="O5" s="111"/>
      <c r="P5" s="111">
        <v>10</v>
      </c>
      <c r="Q5" s="111"/>
      <c r="R5" s="111">
        <v>113</v>
      </c>
      <c r="S5" s="112">
        <f t="shared" ref="S5:S17" si="2">IF($F5="","",((N5+O5+P5+Q5)/$F5))</f>
        <v>0.78420038535645475</v>
      </c>
      <c r="T5" s="113">
        <f t="shared" ref="T5:T17" si="3">IF($F5="","",(Q5/$F5))</f>
        <v>0</v>
      </c>
      <c r="U5" s="110">
        <v>354</v>
      </c>
      <c r="V5" s="111">
        <v>6</v>
      </c>
      <c r="W5" s="111">
        <v>15</v>
      </c>
      <c r="X5" s="111">
        <v>6</v>
      </c>
      <c r="Y5" s="111">
        <v>139</v>
      </c>
      <c r="Z5" s="112">
        <f t="shared" ref="Z5:Z17" si="4">IF($F5="","",((U5+V5+W5+X5)/$F5))</f>
        <v>0.73410404624277459</v>
      </c>
      <c r="AA5" s="113">
        <f t="shared" ref="AA5:AA17" si="5">IF($F5="","",(X5/$F5))</f>
        <v>1.1560693641618497E-2</v>
      </c>
      <c r="AB5" s="110">
        <v>186</v>
      </c>
      <c r="AC5" s="111"/>
      <c r="AD5" s="111">
        <v>10</v>
      </c>
      <c r="AE5" s="111">
        <v>164</v>
      </c>
      <c r="AF5" s="111">
        <v>160</v>
      </c>
      <c r="AG5" s="112">
        <f t="shared" ref="AG5:AG17" si="6">IF($F5="","",((AB5+AC5+AD5+AE5)/$F5))</f>
        <v>0.69364161849710981</v>
      </c>
      <c r="AH5" s="113">
        <f t="shared" ref="AH5:AH17" si="7">IF($F5="","",(AE5/$F5))</f>
        <v>0.31599229287090558</v>
      </c>
      <c r="AI5" s="110">
        <v>43</v>
      </c>
      <c r="AJ5" s="111"/>
      <c r="AK5" s="111">
        <v>15</v>
      </c>
      <c r="AL5" s="111">
        <v>294</v>
      </c>
      <c r="AM5" s="111">
        <v>168</v>
      </c>
      <c r="AN5" s="112">
        <f t="shared" ref="AN5:AN17" si="8">IF($F5="","",((AI5+AJ5+AK5+AL5)/$F5))</f>
        <v>0.67822736030828512</v>
      </c>
      <c r="AO5" s="113">
        <f t="shared" ref="AO5:AO17" si="9">IF($F5="","",(AL5/$F5))</f>
        <v>0.56647398843930641</v>
      </c>
      <c r="AP5" s="110">
        <v>19</v>
      </c>
      <c r="AQ5" s="111"/>
      <c r="AR5" s="111">
        <v>2</v>
      </c>
      <c r="AS5" s="111">
        <v>325</v>
      </c>
      <c r="AT5" s="111">
        <v>174</v>
      </c>
      <c r="AU5" s="112">
        <f t="shared" ref="AU5:AU17" si="10">IF($F5="","",((AP5+AQ5+AR5+AS5)/$F5))</f>
        <v>0.66666666666666663</v>
      </c>
      <c r="AV5" s="113">
        <f t="shared" ref="AV5:AV17" si="11">IF($F5="","",(AS5/$F5))</f>
        <v>0.62620423892100197</v>
      </c>
      <c r="AW5" s="110">
        <v>13</v>
      </c>
      <c r="AX5" s="111"/>
      <c r="AY5" s="111"/>
      <c r="AZ5" s="111">
        <v>333</v>
      </c>
      <c r="BA5" s="111">
        <v>174</v>
      </c>
      <c r="BB5" s="112">
        <f t="shared" ref="BB5:BB17" si="12">IF($F5="","",((AW5+AX5+AY5+AZ5)/$F5))</f>
        <v>0.66666666666666663</v>
      </c>
      <c r="BC5" s="113">
        <f t="shared" ref="BC5:BC17" si="13">IF($F5="","",(AZ5/$F5))</f>
        <v>0.64161849710982655</v>
      </c>
      <c r="BD5" s="110">
        <v>2</v>
      </c>
      <c r="BE5" s="111"/>
      <c r="BF5" s="111">
        <v>1</v>
      </c>
      <c r="BG5" s="111">
        <v>340</v>
      </c>
      <c r="BH5" s="111">
        <f>F5-(BD5+BF5+BG5)</f>
        <v>176</v>
      </c>
      <c r="BI5" s="112">
        <f t="shared" ref="BI5:BI17" si="14">IF($F5="","",((BD5+BE5+BF5+BG5)/$F5))</f>
        <v>0.66088631984585744</v>
      </c>
      <c r="BJ5" s="113">
        <f t="shared" ref="BJ5:BJ17" si="15">IF($F5="","",(BG5/$F5))</f>
        <v>0.65510597302504814</v>
      </c>
      <c r="BK5" s="110">
        <v>1</v>
      </c>
      <c r="BL5" s="111"/>
      <c r="BM5" s="111"/>
      <c r="BN5" s="111">
        <v>341</v>
      </c>
      <c r="BO5" s="111">
        <f>F5-BK5-BM5-BN5</f>
        <v>177</v>
      </c>
      <c r="BP5" s="112">
        <f t="shared" ref="BP5:BP17" si="16">IF($F5="","",((BK5+BL5+BM5+BN5)/$F5))</f>
        <v>0.65895953757225434</v>
      </c>
      <c r="BQ5" s="113">
        <f t="shared" ref="BQ5:BQ17" si="17">IF($F5="","",(BN5/$F5))</f>
        <v>0.65703275529865124</v>
      </c>
      <c r="BR5" s="110"/>
      <c r="BS5" s="111"/>
      <c r="BT5" s="111"/>
      <c r="BU5" s="111">
        <v>345</v>
      </c>
      <c r="BV5" s="111">
        <v>175</v>
      </c>
      <c r="BW5" s="112">
        <f t="shared" ref="BW5:BW17" si="18">IF($F5="","",((BR5+BS5+BT5+BU5)/$F5))</f>
        <v>0.66473988439306353</v>
      </c>
      <c r="BX5" s="112">
        <f t="shared" ref="BX5:BX17" si="19">IF($F5="","",(BU5/$F5))</f>
        <v>0.66473988439306353</v>
      </c>
      <c r="BY5" s="110"/>
      <c r="BZ5" s="111"/>
      <c r="CA5" s="111"/>
      <c r="CB5" s="111">
        <v>346</v>
      </c>
      <c r="CC5" s="111">
        <v>173</v>
      </c>
      <c r="CD5" s="112">
        <f t="shared" ref="CD5:CD17" si="20">IF($F5="","",((BY5+BZ5+CA5+CB5)/$F5))</f>
        <v>0.66666666666666663</v>
      </c>
      <c r="CE5" s="112">
        <f t="shared" ref="CE5:CE17" si="21">IF($F5="","",(CB5/$F5))</f>
        <v>0.66666666666666663</v>
      </c>
      <c r="CF5" s="110"/>
      <c r="CG5" s="111"/>
      <c r="CH5" s="111"/>
      <c r="CI5" s="111"/>
      <c r="CJ5" s="111"/>
      <c r="CK5" s="112">
        <f t="shared" ref="CK5:CK17" si="22">IF($F5="","",((CF5+CG5+CH5+CI5)/$F5))</f>
        <v>0</v>
      </c>
      <c r="CL5" s="112">
        <f t="shared" ref="CL5:CL17" si="23">IF($F5="","",(CI5/$F5))</f>
        <v>0</v>
      </c>
    </row>
    <row r="6" spans="1:90" ht="14" x14ac:dyDescent="0.15">
      <c r="B6" s="107" t="s">
        <v>26</v>
      </c>
      <c r="C6" s="108">
        <f>F6+D6+E6</f>
        <v>516</v>
      </c>
      <c r="D6" s="108">
        <v>4</v>
      </c>
      <c r="E6" s="108"/>
      <c r="F6" s="109">
        <v>512</v>
      </c>
      <c r="G6" s="110">
        <v>441</v>
      </c>
      <c r="H6" s="111"/>
      <c r="I6" s="111">
        <v>13</v>
      </c>
      <c r="J6" s="111"/>
      <c r="K6" s="111">
        <v>58</v>
      </c>
      <c r="L6" s="112">
        <f t="shared" si="0"/>
        <v>0.88671875</v>
      </c>
      <c r="M6" s="113">
        <f t="shared" si="1"/>
        <v>0</v>
      </c>
      <c r="N6" s="114">
        <v>385</v>
      </c>
      <c r="O6" s="111">
        <v>2</v>
      </c>
      <c r="P6" s="111">
        <v>24</v>
      </c>
      <c r="Q6" s="111"/>
      <c r="R6" s="111">
        <v>101</v>
      </c>
      <c r="S6" s="112">
        <f t="shared" si="2"/>
        <v>0.802734375</v>
      </c>
      <c r="T6" s="113">
        <f t="shared" si="3"/>
        <v>0</v>
      </c>
      <c r="U6" s="110">
        <v>365</v>
      </c>
      <c r="V6" s="111"/>
      <c r="W6" s="111">
        <v>12</v>
      </c>
      <c r="X6" s="111">
        <v>4</v>
      </c>
      <c r="Y6" s="111">
        <v>131</v>
      </c>
      <c r="Z6" s="112">
        <f t="shared" si="4"/>
        <v>0.744140625</v>
      </c>
      <c r="AA6" s="113">
        <f t="shared" si="5"/>
        <v>7.8125E-3</v>
      </c>
      <c r="AB6" s="110">
        <v>208</v>
      </c>
      <c r="AC6" s="111"/>
      <c r="AD6" s="111">
        <v>5</v>
      </c>
      <c r="AE6" s="111">
        <v>145</v>
      </c>
      <c r="AF6" s="111">
        <v>154</v>
      </c>
      <c r="AG6" s="112">
        <f t="shared" si="6"/>
        <v>0.69921875</v>
      </c>
      <c r="AH6" s="113">
        <f t="shared" si="7"/>
        <v>0.283203125</v>
      </c>
      <c r="AI6" s="110">
        <v>43</v>
      </c>
      <c r="AJ6" s="111"/>
      <c r="AK6" s="111">
        <v>3</v>
      </c>
      <c r="AL6" s="111">
        <v>306</v>
      </c>
      <c r="AM6" s="111">
        <v>160</v>
      </c>
      <c r="AN6" s="112">
        <f t="shared" si="8"/>
        <v>0.6875</v>
      </c>
      <c r="AO6" s="113">
        <f t="shared" si="9"/>
        <v>0.59765625</v>
      </c>
      <c r="AP6" s="110">
        <v>13</v>
      </c>
      <c r="AQ6" s="111"/>
      <c r="AR6" s="111">
        <v>5</v>
      </c>
      <c r="AS6" s="111">
        <v>335</v>
      </c>
      <c r="AT6" s="111">
        <v>159</v>
      </c>
      <c r="AU6" s="112">
        <f t="shared" si="10"/>
        <v>0.689453125</v>
      </c>
      <c r="AV6" s="113">
        <f t="shared" si="11"/>
        <v>0.654296875</v>
      </c>
      <c r="AW6" s="110">
        <v>9</v>
      </c>
      <c r="AX6" s="111"/>
      <c r="AY6" s="111">
        <v>1</v>
      </c>
      <c r="AZ6" s="111">
        <v>343</v>
      </c>
      <c r="BA6" s="111">
        <f>F6-(AW6+AY6+AZ6)</f>
        <v>159</v>
      </c>
      <c r="BB6" s="112">
        <f t="shared" si="12"/>
        <v>0.689453125</v>
      </c>
      <c r="BC6" s="113">
        <f t="shared" si="13"/>
        <v>0.669921875</v>
      </c>
      <c r="BD6" s="110">
        <v>4</v>
      </c>
      <c r="BE6" s="111"/>
      <c r="BF6" s="111">
        <v>2</v>
      </c>
      <c r="BG6" s="111">
        <v>347</v>
      </c>
      <c r="BH6" s="111">
        <f>F6-BD6-BF6-BG6</f>
        <v>159</v>
      </c>
      <c r="BI6" s="112">
        <f t="shared" si="14"/>
        <v>0.689453125</v>
      </c>
      <c r="BJ6" s="113">
        <f t="shared" si="15"/>
        <v>0.677734375</v>
      </c>
      <c r="BK6" s="110">
        <v>3</v>
      </c>
      <c r="BL6" s="111"/>
      <c r="BM6" s="111"/>
      <c r="BN6" s="111">
        <v>352</v>
      </c>
      <c r="BO6" s="111">
        <v>157</v>
      </c>
      <c r="BP6" s="112">
        <f t="shared" si="16"/>
        <v>0.693359375</v>
      </c>
      <c r="BQ6" s="113">
        <f t="shared" si="17"/>
        <v>0.6875</v>
      </c>
      <c r="BR6" s="110">
        <v>3</v>
      </c>
      <c r="BS6" s="111"/>
      <c r="BT6" s="111"/>
      <c r="BU6" s="111">
        <v>353</v>
      </c>
      <c r="BV6" s="111">
        <v>156</v>
      </c>
      <c r="BW6" s="112">
        <f t="shared" si="18"/>
        <v>0.6953125</v>
      </c>
      <c r="BX6" s="112">
        <f t="shared" si="19"/>
        <v>0.689453125</v>
      </c>
      <c r="BY6" s="110"/>
      <c r="BZ6" s="111"/>
      <c r="CA6" s="111"/>
      <c r="CB6" s="111"/>
      <c r="CC6" s="111"/>
      <c r="CD6" s="112">
        <f t="shared" si="20"/>
        <v>0</v>
      </c>
      <c r="CE6" s="112">
        <f t="shared" si="21"/>
        <v>0</v>
      </c>
      <c r="CF6" s="110"/>
      <c r="CG6" s="111"/>
      <c r="CH6" s="111"/>
      <c r="CI6" s="111"/>
      <c r="CJ6" s="111"/>
      <c r="CK6" s="112">
        <f t="shared" si="22"/>
        <v>0</v>
      </c>
      <c r="CL6" s="112">
        <f t="shared" si="23"/>
        <v>0</v>
      </c>
    </row>
    <row r="7" spans="1:90" ht="14" x14ac:dyDescent="0.15">
      <c r="B7" s="107" t="s">
        <v>27</v>
      </c>
      <c r="C7" s="108">
        <v>458</v>
      </c>
      <c r="D7" s="108">
        <v>2</v>
      </c>
      <c r="E7" s="108">
        <v>1</v>
      </c>
      <c r="F7" s="109">
        <v>455</v>
      </c>
      <c r="G7" s="110">
        <v>402</v>
      </c>
      <c r="H7" s="111"/>
      <c r="I7" s="111">
        <v>21</v>
      </c>
      <c r="J7" s="111"/>
      <c r="K7" s="111">
        <v>34</v>
      </c>
      <c r="L7" s="112">
        <f t="shared" si="0"/>
        <v>0.9296703296703297</v>
      </c>
      <c r="M7" s="113">
        <f t="shared" si="1"/>
        <v>0</v>
      </c>
      <c r="N7" s="114">
        <v>357</v>
      </c>
      <c r="O7" s="111"/>
      <c r="P7" s="111">
        <v>20</v>
      </c>
      <c r="Q7" s="111"/>
      <c r="R7" s="111">
        <v>80</v>
      </c>
      <c r="S7" s="112">
        <f t="shared" si="2"/>
        <v>0.82857142857142863</v>
      </c>
      <c r="T7" s="113">
        <f t="shared" si="3"/>
        <v>0</v>
      </c>
      <c r="U7" s="110">
        <v>342</v>
      </c>
      <c r="V7" s="111"/>
      <c r="W7" s="111">
        <v>8</v>
      </c>
      <c r="X7" s="111">
        <v>4</v>
      </c>
      <c r="Y7" s="111">
        <v>103</v>
      </c>
      <c r="Z7" s="112">
        <f t="shared" si="4"/>
        <v>0.77802197802197803</v>
      </c>
      <c r="AA7" s="113">
        <f t="shared" si="5"/>
        <v>8.7912087912087912E-3</v>
      </c>
      <c r="AB7" s="110">
        <v>168</v>
      </c>
      <c r="AC7" s="111"/>
      <c r="AD7" s="111">
        <v>7</v>
      </c>
      <c r="AE7" s="111">
        <v>173</v>
      </c>
      <c r="AF7" s="111">
        <v>109</v>
      </c>
      <c r="AG7" s="112">
        <f t="shared" si="6"/>
        <v>0.76483516483516478</v>
      </c>
      <c r="AH7" s="113">
        <f t="shared" si="7"/>
        <v>0.3802197802197802</v>
      </c>
      <c r="AI7" s="110">
        <v>30</v>
      </c>
      <c r="AJ7" s="111"/>
      <c r="AK7" s="111">
        <v>4</v>
      </c>
      <c r="AL7" s="111">
        <v>312</v>
      </c>
      <c r="AM7" s="111">
        <v>111</v>
      </c>
      <c r="AN7" s="112">
        <f t="shared" si="8"/>
        <v>0.7604395604395604</v>
      </c>
      <c r="AO7" s="113">
        <f t="shared" si="9"/>
        <v>0.68571428571428572</v>
      </c>
      <c r="AP7" s="110">
        <v>7</v>
      </c>
      <c r="AQ7" s="111"/>
      <c r="AR7" s="111">
        <v>3</v>
      </c>
      <c r="AS7" s="111">
        <v>331</v>
      </c>
      <c r="AT7" s="111">
        <f>F7-(AP7+AR7+AS7)</f>
        <v>114</v>
      </c>
      <c r="AU7" s="112">
        <f t="shared" si="10"/>
        <v>0.74945054945054945</v>
      </c>
      <c r="AV7" s="113">
        <f t="shared" si="11"/>
        <v>0.72747252747252744</v>
      </c>
      <c r="AW7" s="110">
        <v>4</v>
      </c>
      <c r="AX7" s="111"/>
      <c r="AY7" s="111"/>
      <c r="AZ7" s="111">
        <v>337</v>
      </c>
      <c r="BA7" s="111">
        <f>F7-AW7-AZ7</f>
        <v>114</v>
      </c>
      <c r="BB7" s="112">
        <f t="shared" si="12"/>
        <v>0.74945054945054945</v>
      </c>
      <c r="BC7" s="113">
        <f t="shared" si="13"/>
        <v>0.74065934065934069</v>
      </c>
      <c r="BD7" s="110">
        <v>3</v>
      </c>
      <c r="BE7" s="111"/>
      <c r="BF7" s="111"/>
      <c r="BG7" s="111">
        <v>338</v>
      </c>
      <c r="BH7" s="111">
        <f>F7-BG7-BD7</f>
        <v>114</v>
      </c>
      <c r="BI7" s="112">
        <f t="shared" si="14"/>
        <v>0.74945054945054945</v>
      </c>
      <c r="BJ7" s="113">
        <f t="shared" si="15"/>
        <v>0.74285714285714288</v>
      </c>
      <c r="BK7" s="110">
        <v>1</v>
      </c>
      <c r="BL7" s="111"/>
      <c r="BM7" s="111"/>
      <c r="BN7" s="111">
        <v>339</v>
      </c>
      <c r="BO7" s="111">
        <v>115</v>
      </c>
      <c r="BP7" s="112">
        <f t="shared" si="16"/>
        <v>0.74725274725274726</v>
      </c>
      <c r="BQ7" s="113">
        <f t="shared" si="17"/>
        <v>0.74505494505494507</v>
      </c>
      <c r="BR7" s="110"/>
      <c r="BS7" s="111"/>
      <c r="BT7" s="111"/>
      <c r="BU7" s="111"/>
      <c r="BV7" s="111"/>
      <c r="BW7" s="112">
        <f t="shared" si="18"/>
        <v>0</v>
      </c>
      <c r="BX7" s="112">
        <f t="shared" si="19"/>
        <v>0</v>
      </c>
      <c r="BY7" s="110"/>
      <c r="BZ7" s="111"/>
      <c r="CA7" s="111"/>
      <c r="CB7" s="111"/>
      <c r="CC7" s="111"/>
      <c r="CD7" s="112">
        <f t="shared" si="20"/>
        <v>0</v>
      </c>
      <c r="CE7" s="112">
        <f t="shared" si="21"/>
        <v>0</v>
      </c>
      <c r="CF7" s="110"/>
      <c r="CG7" s="111"/>
      <c r="CH7" s="111"/>
      <c r="CI7" s="111"/>
      <c r="CJ7" s="111"/>
      <c r="CK7" s="112">
        <f t="shared" si="22"/>
        <v>0</v>
      </c>
      <c r="CL7" s="112">
        <f t="shared" si="23"/>
        <v>0</v>
      </c>
    </row>
    <row r="8" spans="1:90" ht="14" x14ac:dyDescent="0.15">
      <c r="B8" s="107" t="s">
        <v>47</v>
      </c>
      <c r="C8" s="108">
        <f>F8+D8+E8</f>
        <v>397</v>
      </c>
      <c r="D8" s="108">
        <v>1</v>
      </c>
      <c r="E8" s="108"/>
      <c r="F8" s="109">
        <v>396</v>
      </c>
      <c r="G8" s="110">
        <v>351</v>
      </c>
      <c r="H8" s="111"/>
      <c r="I8" s="111">
        <v>27</v>
      </c>
      <c r="J8" s="111"/>
      <c r="K8" s="111">
        <v>18</v>
      </c>
      <c r="L8" s="112">
        <f t="shared" si="0"/>
        <v>0.95454545454545459</v>
      </c>
      <c r="M8" s="113">
        <f t="shared" si="1"/>
        <v>0</v>
      </c>
      <c r="N8" s="114">
        <v>316</v>
      </c>
      <c r="O8" s="111"/>
      <c r="P8" s="111">
        <v>15</v>
      </c>
      <c r="Q8" s="111"/>
      <c r="R8" s="111">
        <v>65</v>
      </c>
      <c r="S8" s="115">
        <f t="shared" si="2"/>
        <v>0.83585858585858586</v>
      </c>
      <c r="T8" s="113">
        <f t="shared" si="3"/>
        <v>0</v>
      </c>
      <c r="U8" s="110">
        <v>287</v>
      </c>
      <c r="V8" s="111"/>
      <c r="W8" s="111">
        <v>5</v>
      </c>
      <c r="X8" s="111">
        <v>21</v>
      </c>
      <c r="Y8" s="111">
        <v>83</v>
      </c>
      <c r="Z8" s="115">
        <f t="shared" si="4"/>
        <v>0.79040404040404044</v>
      </c>
      <c r="AA8" s="116">
        <f t="shared" si="5"/>
        <v>5.3030303030303032E-2</v>
      </c>
      <c r="AB8" s="110">
        <v>147</v>
      </c>
      <c r="AC8" s="111"/>
      <c r="AD8" s="111">
        <v>4</v>
      </c>
      <c r="AE8" s="111">
        <v>144</v>
      </c>
      <c r="AF8" s="111">
        <v>101</v>
      </c>
      <c r="AG8" s="115">
        <f t="shared" si="6"/>
        <v>0.74494949494949492</v>
      </c>
      <c r="AH8" s="113">
        <f t="shared" si="7"/>
        <v>0.36363636363636365</v>
      </c>
      <c r="AI8" s="110">
        <v>26</v>
      </c>
      <c r="AJ8" s="111"/>
      <c r="AK8" s="111">
        <v>5</v>
      </c>
      <c r="AL8" s="111">
        <v>263</v>
      </c>
      <c r="AM8" s="111">
        <f>F8-(AI8+AK8+AL8)</f>
        <v>102</v>
      </c>
      <c r="AN8" s="115">
        <f t="shared" si="8"/>
        <v>0.74242424242424243</v>
      </c>
      <c r="AO8" s="116">
        <f t="shared" si="9"/>
        <v>0.66414141414141414</v>
      </c>
      <c r="AP8" s="110">
        <v>10</v>
      </c>
      <c r="AQ8" s="111"/>
      <c r="AR8" s="111">
        <v>1</v>
      </c>
      <c r="AS8" s="111">
        <v>282</v>
      </c>
      <c r="AT8" s="111">
        <f>F8-AP8-AR8-AS8</f>
        <v>103</v>
      </c>
      <c r="AU8" s="112">
        <f t="shared" si="10"/>
        <v>0.73989898989898994</v>
      </c>
      <c r="AV8" s="113">
        <f t="shared" si="11"/>
        <v>0.71212121212121215</v>
      </c>
      <c r="AW8" s="110">
        <v>3</v>
      </c>
      <c r="AX8" s="111"/>
      <c r="AY8" s="111"/>
      <c r="AZ8" s="111">
        <v>289</v>
      </c>
      <c r="BA8" s="111">
        <f>F8-AZ8-AW8</f>
        <v>104</v>
      </c>
      <c r="BB8" s="115">
        <f t="shared" si="12"/>
        <v>0.73737373737373735</v>
      </c>
      <c r="BC8" s="116">
        <f t="shared" si="13"/>
        <v>0.72979797979797978</v>
      </c>
      <c r="BD8" s="110">
        <v>3</v>
      </c>
      <c r="BE8" s="111"/>
      <c r="BF8" s="111"/>
      <c r="BG8" s="111">
        <v>291</v>
      </c>
      <c r="BH8" s="111">
        <f t="shared" ref="BH8:BH10" si="24">F8-BG8-BD8</f>
        <v>102</v>
      </c>
      <c r="BI8" s="115">
        <f t="shared" si="14"/>
        <v>0.74242424242424243</v>
      </c>
      <c r="BJ8" s="113">
        <f t="shared" si="15"/>
        <v>0.73484848484848486</v>
      </c>
      <c r="BK8" s="110"/>
      <c r="BL8" s="111"/>
      <c r="BM8" s="111"/>
      <c r="BN8" s="111"/>
      <c r="BO8" s="111"/>
      <c r="BP8" s="115">
        <f t="shared" si="16"/>
        <v>0</v>
      </c>
      <c r="BQ8" s="116">
        <f t="shared" si="17"/>
        <v>0</v>
      </c>
      <c r="BR8" s="110"/>
      <c r="BS8" s="111"/>
      <c r="BT8" s="111"/>
      <c r="BU8" s="111"/>
      <c r="BV8" s="111"/>
      <c r="BW8" s="115">
        <f t="shared" si="18"/>
        <v>0</v>
      </c>
      <c r="BX8" s="117">
        <f t="shared" si="19"/>
        <v>0</v>
      </c>
      <c r="BY8" s="110"/>
      <c r="BZ8" s="111"/>
      <c r="CA8" s="111"/>
      <c r="CB8" s="111"/>
      <c r="CC8" s="111"/>
      <c r="CD8" s="115">
        <f t="shared" si="20"/>
        <v>0</v>
      </c>
      <c r="CE8" s="112">
        <f t="shared" si="21"/>
        <v>0</v>
      </c>
      <c r="CF8" s="110"/>
      <c r="CG8" s="111"/>
      <c r="CH8" s="111"/>
      <c r="CI8" s="111"/>
      <c r="CJ8" s="111"/>
      <c r="CK8" s="115">
        <f t="shared" si="22"/>
        <v>0</v>
      </c>
      <c r="CL8" s="112">
        <f t="shared" si="23"/>
        <v>0</v>
      </c>
    </row>
    <row r="9" spans="1:90" ht="14" x14ac:dyDescent="0.15">
      <c r="B9" s="107" t="s">
        <v>48</v>
      </c>
      <c r="C9" s="108">
        <v>446</v>
      </c>
      <c r="D9" s="108">
        <v>3</v>
      </c>
      <c r="E9" s="108">
        <v>1</v>
      </c>
      <c r="F9" s="109">
        <v>442</v>
      </c>
      <c r="G9" s="110">
        <v>386</v>
      </c>
      <c r="H9" s="111"/>
      <c r="I9" s="111">
        <v>20</v>
      </c>
      <c r="J9" s="111"/>
      <c r="K9" s="111">
        <v>37</v>
      </c>
      <c r="L9" s="118">
        <f t="shared" si="0"/>
        <v>0.91855203619909498</v>
      </c>
      <c r="M9" s="119">
        <f t="shared" si="1"/>
        <v>0</v>
      </c>
      <c r="N9" s="114">
        <v>346</v>
      </c>
      <c r="O9" s="111"/>
      <c r="P9" s="111">
        <v>13</v>
      </c>
      <c r="Q9" s="111"/>
      <c r="R9" s="111">
        <v>84</v>
      </c>
      <c r="S9" s="120">
        <f t="shared" si="2"/>
        <v>0.81221719457013575</v>
      </c>
      <c r="T9" s="113">
        <f t="shared" si="3"/>
        <v>0</v>
      </c>
      <c r="U9" s="110">
        <v>330</v>
      </c>
      <c r="V9" s="111"/>
      <c r="W9" s="111">
        <v>10</v>
      </c>
      <c r="X9" s="111">
        <v>6</v>
      </c>
      <c r="Y9" s="111">
        <v>97</v>
      </c>
      <c r="Z9" s="120">
        <f t="shared" si="4"/>
        <v>0.78280542986425339</v>
      </c>
      <c r="AA9" s="121">
        <f t="shared" si="5"/>
        <v>1.3574660633484163E-2</v>
      </c>
      <c r="AB9" s="111">
        <v>186</v>
      </c>
      <c r="AC9" s="111"/>
      <c r="AD9" s="111">
        <v>11</v>
      </c>
      <c r="AE9" s="111">
        <v>141</v>
      </c>
      <c r="AF9" s="111">
        <f>F9-(AB9+AD9+AE9)</f>
        <v>104</v>
      </c>
      <c r="AG9" s="120">
        <f t="shared" si="6"/>
        <v>0.76470588235294112</v>
      </c>
      <c r="AH9" s="113">
        <f t="shared" si="7"/>
        <v>0.3190045248868778</v>
      </c>
      <c r="AI9" s="110">
        <v>40</v>
      </c>
      <c r="AJ9" s="111"/>
      <c r="AK9" s="111">
        <v>5</v>
      </c>
      <c r="AL9" s="111">
        <v>285</v>
      </c>
      <c r="AM9" s="111">
        <f>F9-AI9-AK9-AL9</f>
        <v>112</v>
      </c>
      <c r="AN9" s="120">
        <f t="shared" si="8"/>
        <v>0.74660633484162897</v>
      </c>
      <c r="AO9" s="121">
        <f t="shared" si="9"/>
        <v>0.64479638009049778</v>
      </c>
      <c r="AP9" s="110">
        <v>7</v>
      </c>
      <c r="AQ9" s="111"/>
      <c r="AR9" s="111">
        <v>1</v>
      </c>
      <c r="AS9" s="111">
        <v>320</v>
      </c>
      <c r="AT9" s="111">
        <f t="shared" ref="AT9:AT12" si="25">F9-AP9-AR9-AS9</f>
        <v>114</v>
      </c>
      <c r="AU9" s="115">
        <f t="shared" si="10"/>
        <v>0.74208144796380093</v>
      </c>
      <c r="AV9" s="113">
        <f t="shared" si="11"/>
        <v>0.72398190045248867</v>
      </c>
      <c r="AW9" s="110">
        <v>3</v>
      </c>
      <c r="AX9" s="111"/>
      <c r="AY9" s="111">
        <v>3</v>
      </c>
      <c r="AZ9" s="111">
        <v>323</v>
      </c>
      <c r="BA9" s="111">
        <f t="shared" ref="BA9:BA11" si="26">F9-AZ9-AW9</f>
        <v>116</v>
      </c>
      <c r="BB9" s="120">
        <f t="shared" si="12"/>
        <v>0.74434389140271495</v>
      </c>
      <c r="BC9" s="121">
        <f t="shared" si="13"/>
        <v>0.73076923076923073</v>
      </c>
      <c r="BD9" s="111">
        <v>2</v>
      </c>
      <c r="BE9" s="111"/>
      <c r="BF9" s="111"/>
      <c r="BG9" s="111">
        <v>326</v>
      </c>
      <c r="BH9" s="111">
        <f t="shared" si="24"/>
        <v>114</v>
      </c>
      <c r="BI9" s="120">
        <f t="shared" si="14"/>
        <v>0.74208144796380093</v>
      </c>
      <c r="BJ9" s="113">
        <f t="shared" si="15"/>
        <v>0.73755656108597289</v>
      </c>
      <c r="BK9" s="110"/>
      <c r="BL9" s="111"/>
      <c r="BM9" s="111"/>
      <c r="BN9" s="111"/>
      <c r="BO9" s="111"/>
      <c r="BP9" s="120">
        <f t="shared" si="16"/>
        <v>0</v>
      </c>
      <c r="BQ9" s="121">
        <f t="shared" si="17"/>
        <v>0</v>
      </c>
      <c r="BR9" s="111"/>
      <c r="BS9" s="111"/>
      <c r="BT9" s="111"/>
      <c r="BU9" s="111"/>
      <c r="BV9" s="111"/>
      <c r="BW9" s="120">
        <f t="shared" si="18"/>
        <v>0</v>
      </c>
      <c r="BX9" s="117">
        <f t="shared" si="19"/>
        <v>0</v>
      </c>
      <c r="BY9" s="110"/>
      <c r="BZ9" s="111"/>
      <c r="CA9" s="111"/>
      <c r="CB9" s="111"/>
      <c r="CC9" s="111"/>
      <c r="CD9" s="120">
        <f t="shared" si="20"/>
        <v>0</v>
      </c>
      <c r="CE9" s="112">
        <f t="shared" si="21"/>
        <v>0</v>
      </c>
      <c r="CF9" s="110"/>
      <c r="CG9" s="111"/>
      <c r="CH9" s="111"/>
      <c r="CI9" s="111"/>
      <c r="CJ9" s="111"/>
      <c r="CK9" s="120">
        <f t="shared" si="22"/>
        <v>0</v>
      </c>
      <c r="CL9" s="112">
        <f t="shared" si="23"/>
        <v>0</v>
      </c>
    </row>
    <row r="10" spans="1:90" ht="14" x14ac:dyDescent="0.15">
      <c r="B10" s="107" t="s">
        <v>49</v>
      </c>
      <c r="C10" s="108">
        <v>406</v>
      </c>
      <c r="D10" s="108">
        <v>3</v>
      </c>
      <c r="E10" s="108"/>
      <c r="F10" s="109">
        <v>403</v>
      </c>
      <c r="G10" s="110">
        <v>349</v>
      </c>
      <c r="H10" s="111"/>
      <c r="I10" s="111">
        <v>26</v>
      </c>
      <c r="J10" s="111"/>
      <c r="K10" s="111">
        <v>31</v>
      </c>
      <c r="L10" s="118">
        <f t="shared" si="0"/>
        <v>0.9305210918114144</v>
      </c>
      <c r="M10" s="119">
        <f t="shared" si="1"/>
        <v>0</v>
      </c>
      <c r="N10" s="114">
        <v>313</v>
      </c>
      <c r="O10" s="111"/>
      <c r="P10" s="111">
        <v>19</v>
      </c>
      <c r="Q10" s="111"/>
      <c r="R10" s="111">
        <v>74</v>
      </c>
      <c r="S10" s="120">
        <f t="shared" si="2"/>
        <v>0.82382133995037221</v>
      </c>
      <c r="T10" s="113">
        <f t="shared" si="3"/>
        <v>0</v>
      </c>
      <c r="U10" s="110">
        <v>306</v>
      </c>
      <c r="V10" s="111"/>
      <c r="W10" s="111">
        <v>3</v>
      </c>
      <c r="X10" s="111">
        <v>3</v>
      </c>
      <c r="Y10" s="111">
        <f>F10-(U10+W10+X10)</f>
        <v>91</v>
      </c>
      <c r="Z10" s="118">
        <f t="shared" si="4"/>
        <v>0.77419354838709675</v>
      </c>
      <c r="AA10" s="122">
        <f t="shared" si="5"/>
        <v>7.4441687344913151E-3</v>
      </c>
      <c r="AB10" s="111">
        <v>149</v>
      </c>
      <c r="AC10" s="111"/>
      <c r="AD10" s="111">
        <v>5</v>
      </c>
      <c r="AE10" s="111">
        <v>151</v>
      </c>
      <c r="AF10" s="111">
        <f t="shared" ref="AF10:AF14" si="27">F10-(AB10+AD10+AE10)</f>
        <v>98</v>
      </c>
      <c r="AG10" s="120">
        <f t="shared" si="6"/>
        <v>0.75682382133995041</v>
      </c>
      <c r="AH10" s="113">
        <f t="shared" si="7"/>
        <v>0.37468982630272951</v>
      </c>
      <c r="AI10" s="110">
        <v>20</v>
      </c>
      <c r="AJ10" s="111"/>
      <c r="AK10" s="111">
        <v>2</v>
      </c>
      <c r="AL10" s="111">
        <v>279</v>
      </c>
      <c r="AM10" s="111">
        <f>F10-AL10-AK10-AI10</f>
        <v>102</v>
      </c>
      <c r="AN10" s="118">
        <f t="shared" si="8"/>
        <v>0.74689826302729534</v>
      </c>
      <c r="AO10" s="122">
        <f t="shared" si="9"/>
        <v>0.69230769230769229</v>
      </c>
      <c r="AP10" s="111">
        <v>6</v>
      </c>
      <c r="AQ10" s="111"/>
      <c r="AR10" s="111">
        <v>3</v>
      </c>
      <c r="AS10" s="111">
        <v>292</v>
      </c>
      <c r="AT10" s="111">
        <f t="shared" si="25"/>
        <v>102</v>
      </c>
      <c r="AU10" s="120">
        <f t="shared" si="10"/>
        <v>0.74689826302729534</v>
      </c>
      <c r="AV10" s="113">
        <f t="shared" si="11"/>
        <v>0.72456575682382129</v>
      </c>
      <c r="AW10" s="110">
        <v>2</v>
      </c>
      <c r="AX10" s="111"/>
      <c r="AY10" s="111">
        <v>1</v>
      </c>
      <c r="AZ10" s="111">
        <v>295</v>
      </c>
      <c r="BA10" s="111">
        <f t="shared" si="26"/>
        <v>106</v>
      </c>
      <c r="BB10" s="118">
        <f t="shared" si="12"/>
        <v>0.73945409429280395</v>
      </c>
      <c r="BC10" s="122">
        <f t="shared" si="13"/>
        <v>0.73200992555831268</v>
      </c>
      <c r="BD10" s="111">
        <v>1</v>
      </c>
      <c r="BE10" s="111"/>
      <c r="BF10" s="111"/>
      <c r="BG10" s="111">
        <v>297</v>
      </c>
      <c r="BH10" s="111">
        <f t="shared" si="24"/>
        <v>105</v>
      </c>
      <c r="BI10" s="120">
        <f t="shared" si="14"/>
        <v>0.73945409429280395</v>
      </c>
      <c r="BJ10" s="113">
        <f t="shared" si="15"/>
        <v>0.73697270471464016</v>
      </c>
      <c r="BK10" s="110"/>
      <c r="BL10" s="111"/>
      <c r="BM10" s="111"/>
      <c r="BN10" s="111"/>
      <c r="BO10" s="111"/>
      <c r="BP10" s="118">
        <f t="shared" si="16"/>
        <v>0</v>
      </c>
      <c r="BQ10" s="122">
        <f t="shared" si="17"/>
        <v>0</v>
      </c>
      <c r="BR10" s="111"/>
      <c r="BS10" s="111"/>
      <c r="BT10" s="111"/>
      <c r="BU10" s="111"/>
      <c r="BV10" s="111"/>
      <c r="BW10" s="120">
        <f t="shared" si="18"/>
        <v>0</v>
      </c>
      <c r="BX10" s="117">
        <f t="shared" si="19"/>
        <v>0</v>
      </c>
      <c r="BY10" s="110"/>
      <c r="BZ10" s="111"/>
      <c r="CA10" s="111"/>
      <c r="CB10" s="111"/>
      <c r="CC10" s="111"/>
      <c r="CD10" s="120">
        <f t="shared" si="20"/>
        <v>0</v>
      </c>
      <c r="CE10" s="112">
        <f t="shared" si="21"/>
        <v>0</v>
      </c>
      <c r="CF10" s="110"/>
      <c r="CG10" s="111"/>
      <c r="CH10" s="111"/>
      <c r="CI10" s="111"/>
      <c r="CJ10" s="111"/>
      <c r="CK10" s="120">
        <f t="shared" si="22"/>
        <v>0</v>
      </c>
      <c r="CL10" s="112">
        <f t="shared" si="23"/>
        <v>0</v>
      </c>
    </row>
    <row r="11" spans="1:90" ht="14" x14ac:dyDescent="0.15">
      <c r="B11" s="107" t="s">
        <v>68</v>
      </c>
      <c r="C11" s="108">
        <v>462</v>
      </c>
      <c r="D11" s="108">
        <v>4</v>
      </c>
      <c r="E11" s="108"/>
      <c r="F11" s="109">
        <v>459</v>
      </c>
      <c r="G11" s="110">
        <v>401</v>
      </c>
      <c r="H11" s="111"/>
      <c r="I11" s="111">
        <v>20</v>
      </c>
      <c r="J11" s="111"/>
      <c r="K11" s="111">
        <v>41</v>
      </c>
      <c r="L11" s="118">
        <f t="shared" si="0"/>
        <v>0.91721132897603486</v>
      </c>
      <c r="M11" s="119">
        <f t="shared" si="1"/>
        <v>0</v>
      </c>
      <c r="N11" s="114">
        <v>363</v>
      </c>
      <c r="O11" s="111"/>
      <c r="P11" s="111">
        <v>11</v>
      </c>
      <c r="Q11" s="111"/>
      <c r="R11" s="111">
        <f>F11-(N11+P11+Q11)</f>
        <v>85</v>
      </c>
      <c r="S11" s="120">
        <f t="shared" si="2"/>
        <v>0.81481481481481477</v>
      </c>
      <c r="T11" s="113">
        <f t="shared" si="3"/>
        <v>0</v>
      </c>
      <c r="U11" s="110">
        <v>340</v>
      </c>
      <c r="V11" s="111"/>
      <c r="W11" s="111">
        <v>5</v>
      </c>
      <c r="X11" s="111">
        <v>7</v>
      </c>
      <c r="Y11" s="111">
        <f t="shared" ref="Y11:Y14" si="28">F11-(U11+W11+X11)</f>
        <v>107</v>
      </c>
      <c r="Z11" s="118">
        <f t="shared" si="4"/>
        <v>0.76688453159041392</v>
      </c>
      <c r="AA11" s="122">
        <f t="shared" si="5"/>
        <v>1.5250544662309368E-2</v>
      </c>
      <c r="AB11" s="111">
        <v>151</v>
      </c>
      <c r="AC11" s="111"/>
      <c r="AD11" s="111">
        <v>8</v>
      </c>
      <c r="AE11" s="111">
        <v>182</v>
      </c>
      <c r="AF11" s="111">
        <f t="shared" si="27"/>
        <v>118</v>
      </c>
      <c r="AG11" s="120">
        <f t="shared" si="6"/>
        <v>0.7429193899782135</v>
      </c>
      <c r="AH11" s="113">
        <f t="shared" si="7"/>
        <v>0.39651416122004357</v>
      </c>
      <c r="AI11" s="110">
        <v>31</v>
      </c>
      <c r="AJ11" s="111"/>
      <c r="AK11" s="111">
        <v>5</v>
      </c>
      <c r="AL11" s="111">
        <v>302</v>
      </c>
      <c r="AM11" s="111">
        <f t="shared" ref="AM11:AM13" si="29">F11-AL11-AK11-AI11</f>
        <v>121</v>
      </c>
      <c r="AN11" s="118">
        <f t="shared" si="8"/>
        <v>0.73638344226579522</v>
      </c>
      <c r="AO11" s="122">
        <f t="shared" si="9"/>
        <v>0.65795206971677556</v>
      </c>
      <c r="AP11" s="111">
        <v>13</v>
      </c>
      <c r="AQ11" s="111"/>
      <c r="AR11" s="111">
        <v>2</v>
      </c>
      <c r="AS11" s="111">
        <v>321</v>
      </c>
      <c r="AT11" s="111">
        <f t="shared" si="25"/>
        <v>123</v>
      </c>
      <c r="AU11" s="120">
        <f t="shared" si="10"/>
        <v>0.73202614379084963</v>
      </c>
      <c r="AV11" s="113">
        <f t="shared" si="11"/>
        <v>0.69934640522875813</v>
      </c>
      <c r="AW11" s="110">
        <v>6</v>
      </c>
      <c r="AX11" s="111"/>
      <c r="AY11" s="111"/>
      <c r="AZ11" s="111">
        <v>328</v>
      </c>
      <c r="BA11" s="111">
        <f t="shared" si="26"/>
        <v>125</v>
      </c>
      <c r="BB11" s="118">
        <f t="shared" si="12"/>
        <v>0.72766884531590414</v>
      </c>
      <c r="BC11" s="122">
        <f t="shared" si="13"/>
        <v>0.71459694989106759</v>
      </c>
      <c r="BD11" s="111"/>
      <c r="BE11" s="111"/>
      <c r="BF11" s="111"/>
      <c r="BG11" s="111"/>
      <c r="BH11" s="111"/>
      <c r="BI11" s="120">
        <f t="shared" si="14"/>
        <v>0</v>
      </c>
      <c r="BJ11" s="113">
        <f t="shared" si="15"/>
        <v>0</v>
      </c>
      <c r="BK11" s="110"/>
      <c r="BL11" s="111"/>
      <c r="BM11" s="111"/>
      <c r="BN11" s="111"/>
      <c r="BO11" s="111"/>
      <c r="BP11" s="118">
        <f t="shared" si="16"/>
        <v>0</v>
      </c>
      <c r="BQ11" s="122">
        <f t="shared" si="17"/>
        <v>0</v>
      </c>
      <c r="BR11" s="111"/>
      <c r="BS11" s="111"/>
      <c r="BT11" s="111"/>
      <c r="BU11" s="111"/>
      <c r="BV11" s="111"/>
      <c r="BW11" s="120">
        <f t="shared" si="18"/>
        <v>0</v>
      </c>
      <c r="BX11" s="117">
        <f t="shared" si="19"/>
        <v>0</v>
      </c>
      <c r="BY11" s="110"/>
      <c r="BZ11" s="111"/>
      <c r="CA11" s="111"/>
      <c r="CB11" s="111"/>
      <c r="CC11" s="111"/>
      <c r="CD11" s="118">
        <f t="shared" si="20"/>
        <v>0</v>
      </c>
      <c r="CE11" s="112">
        <f t="shared" si="21"/>
        <v>0</v>
      </c>
      <c r="CF11" s="110"/>
      <c r="CG11" s="111"/>
      <c r="CH11" s="111"/>
      <c r="CI11" s="111"/>
      <c r="CJ11" s="111"/>
      <c r="CK11" s="118">
        <f t="shared" si="22"/>
        <v>0</v>
      </c>
      <c r="CL11" s="112">
        <f t="shared" si="23"/>
        <v>0</v>
      </c>
    </row>
    <row r="12" spans="1:90" ht="14" x14ac:dyDescent="0.15">
      <c r="B12" s="107" t="s">
        <v>70</v>
      </c>
      <c r="C12" s="108">
        <v>440</v>
      </c>
      <c r="D12" s="108">
        <v>4</v>
      </c>
      <c r="E12" s="108"/>
      <c r="F12" s="109">
        <v>436</v>
      </c>
      <c r="G12" s="110">
        <v>384</v>
      </c>
      <c r="H12" s="111"/>
      <c r="I12" s="111">
        <v>19</v>
      </c>
      <c r="J12" s="111"/>
      <c r="K12" s="111">
        <f t="shared" ref="K12:K17" si="30">F12-(G12+I12+J12)</f>
        <v>33</v>
      </c>
      <c r="L12" s="118">
        <f t="shared" si="0"/>
        <v>0.92431192660550454</v>
      </c>
      <c r="M12" s="119">
        <f t="shared" si="1"/>
        <v>0</v>
      </c>
      <c r="N12" s="114">
        <v>341</v>
      </c>
      <c r="O12" s="111"/>
      <c r="P12" s="111">
        <v>18</v>
      </c>
      <c r="Q12" s="111"/>
      <c r="R12" s="111">
        <f>F12-N12-P12-Q12</f>
        <v>77</v>
      </c>
      <c r="S12" s="120">
        <f t="shared" si="2"/>
        <v>0.82339449541284404</v>
      </c>
      <c r="T12" s="113">
        <f t="shared" si="3"/>
        <v>0</v>
      </c>
      <c r="U12" s="110">
        <v>321</v>
      </c>
      <c r="V12" s="111"/>
      <c r="W12" s="111">
        <v>7</v>
      </c>
      <c r="X12" s="111">
        <v>12</v>
      </c>
      <c r="Y12" s="111">
        <f t="shared" si="28"/>
        <v>96</v>
      </c>
      <c r="Z12" s="118">
        <f t="shared" si="4"/>
        <v>0.77981651376146788</v>
      </c>
      <c r="AA12" s="122">
        <f t="shared" si="5"/>
        <v>2.7522935779816515E-2</v>
      </c>
      <c r="AB12" s="111">
        <v>153</v>
      </c>
      <c r="AC12" s="111"/>
      <c r="AD12" s="111">
        <v>6</v>
      </c>
      <c r="AE12" s="111">
        <v>168</v>
      </c>
      <c r="AF12" s="111">
        <f t="shared" si="27"/>
        <v>109</v>
      </c>
      <c r="AG12" s="120">
        <f t="shared" si="6"/>
        <v>0.75</v>
      </c>
      <c r="AH12" s="113">
        <f t="shared" si="7"/>
        <v>0.38532110091743121</v>
      </c>
      <c r="AI12" s="110">
        <v>35</v>
      </c>
      <c r="AJ12" s="111"/>
      <c r="AK12" s="111">
        <v>5</v>
      </c>
      <c r="AL12" s="111">
        <v>286</v>
      </c>
      <c r="AM12" s="111">
        <f t="shared" si="29"/>
        <v>110</v>
      </c>
      <c r="AN12" s="118">
        <f t="shared" si="8"/>
        <v>0.74770642201834858</v>
      </c>
      <c r="AO12" s="122">
        <f t="shared" si="9"/>
        <v>0.65596330275229353</v>
      </c>
      <c r="AP12" s="111">
        <v>9</v>
      </c>
      <c r="AQ12" s="111"/>
      <c r="AR12" s="111"/>
      <c r="AS12" s="111">
        <v>313</v>
      </c>
      <c r="AT12" s="111">
        <f t="shared" si="25"/>
        <v>114</v>
      </c>
      <c r="AU12" s="120">
        <f t="shared" si="10"/>
        <v>0.73853211009174313</v>
      </c>
      <c r="AV12" s="113">
        <f t="shared" si="11"/>
        <v>0.7178899082568807</v>
      </c>
      <c r="AW12" s="110"/>
      <c r="AX12" s="111"/>
      <c r="AY12" s="111"/>
      <c r="AZ12" s="111"/>
      <c r="BA12" s="111"/>
      <c r="BB12" s="118">
        <f t="shared" si="12"/>
        <v>0</v>
      </c>
      <c r="BC12" s="122">
        <f t="shared" si="13"/>
        <v>0</v>
      </c>
      <c r="BD12" s="111"/>
      <c r="BE12" s="111"/>
      <c r="BF12" s="111"/>
      <c r="BG12" s="111"/>
      <c r="BH12" s="111"/>
      <c r="BI12" s="120">
        <f t="shared" si="14"/>
        <v>0</v>
      </c>
      <c r="BJ12" s="113">
        <f t="shared" si="15"/>
        <v>0</v>
      </c>
      <c r="BK12" s="110"/>
      <c r="BL12" s="111"/>
      <c r="BM12" s="111"/>
      <c r="BN12" s="111"/>
      <c r="BO12" s="111"/>
      <c r="BP12" s="118">
        <f t="shared" si="16"/>
        <v>0</v>
      </c>
      <c r="BQ12" s="122">
        <f t="shared" si="17"/>
        <v>0</v>
      </c>
      <c r="BR12" s="111"/>
      <c r="BS12" s="111"/>
      <c r="BT12" s="111"/>
      <c r="BU12" s="111"/>
      <c r="BV12" s="111"/>
      <c r="BW12" s="120">
        <f t="shared" si="18"/>
        <v>0</v>
      </c>
      <c r="BX12" s="112">
        <f t="shared" si="19"/>
        <v>0</v>
      </c>
      <c r="BY12" s="110"/>
      <c r="BZ12" s="111"/>
      <c r="CA12" s="111"/>
      <c r="CB12" s="111"/>
      <c r="CC12" s="111"/>
      <c r="CD12" s="118">
        <f t="shared" si="20"/>
        <v>0</v>
      </c>
      <c r="CE12" s="122">
        <f t="shared" si="21"/>
        <v>0</v>
      </c>
      <c r="CF12" s="110"/>
      <c r="CG12" s="111"/>
      <c r="CH12" s="111"/>
      <c r="CI12" s="111"/>
      <c r="CJ12" s="111"/>
      <c r="CK12" s="120">
        <f t="shared" si="22"/>
        <v>0</v>
      </c>
      <c r="CL12" s="118">
        <f t="shared" si="23"/>
        <v>0</v>
      </c>
    </row>
    <row r="13" spans="1:90" ht="14" x14ac:dyDescent="0.15">
      <c r="B13" s="107" t="s">
        <v>72</v>
      </c>
      <c r="C13" s="108">
        <v>479</v>
      </c>
      <c r="D13" s="108">
        <v>1</v>
      </c>
      <c r="E13" s="108">
        <v>2</v>
      </c>
      <c r="F13" s="109">
        <v>477</v>
      </c>
      <c r="G13" s="110">
        <v>430</v>
      </c>
      <c r="H13" s="111"/>
      <c r="I13" s="111">
        <v>11</v>
      </c>
      <c r="J13" s="111"/>
      <c r="K13" s="111">
        <f t="shared" si="30"/>
        <v>36</v>
      </c>
      <c r="L13" s="118">
        <f t="shared" si="0"/>
        <v>0.92452830188679247</v>
      </c>
      <c r="M13" s="119">
        <f t="shared" si="1"/>
        <v>0</v>
      </c>
      <c r="N13" s="114">
        <v>392</v>
      </c>
      <c r="O13" s="111"/>
      <c r="P13" s="111">
        <v>9</v>
      </c>
      <c r="Q13" s="111">
        <v>0</v>
      </c>
      <c r="R13" s="111">
        <f>F13-Q13-P13-N13</f>
        <v>76</v>
      </c>
      <c r="S13" s="120">
        <f t="shared" si="2"/>
        <v>0.84067085953878407</v>
      </c>
      <c r="T13" s="113">
        <f t="shared" si="3"/>
        <v>0</v>
      </c>
      <c r="U13" s="110">
        <v>362</v>
      </c>
      <c r="V13" s="111"/>
      <c r="W13" s="111">
        <v>6</v>
      </c>
      <c r="X13" s="111">
        <v>6</v>
      </c>
      <c r="Y13" s="111">
        <f t="shared" si="28"/>
        <v>103</v>
      </c>
      <c r="Z13" s="118">
        <f t="shared" si="4"/>
        <v>0.78406708595387842</v>
      </c>
      <c r="AA13" s="122">
        <f t="shared" si="5"/>
        <v>1.2578616352201259E-2</v>
      </c>
      <c r="AB13" s="111">
        <v>180</v>
      </c>
      <c r="AC13" s="111"/>
      <c r="AD13" s="111">
        <v>8</v>
      </c>
      <c r="AE13" s="111">
        <v>177</v>
      </c>
      <c r="AF13" s="111">
        <f t="shared" si="27"/>
        <v>112</v>
      </c>
      <c r="AG13" s="120">
        <f t="shared" si="6"/>
        <v>0.76519916142557654</v>
      </c>
      <c r="AH13" s="113">
        <f t="shared" si="7"/>
        <v>0.37106918238993708</v>
      </c>
      <c r="AI13" s="110">
        <v>33</v>
      </c>
      <c r="AJ13" s="111"/>
      <c r="AK13" s="111">
        <v>9</v>
      </c>
      <c r="AL13" s="111">
        <v>321</v>
      </c>
      <c r="AM13" s="111">
        <f t="shared" si="29"/>
        <v>114</v>
      </c>
      <c r="AN13" s="118">
        <f t="shared" si="8"/>
        <v>0.76100628930817615</v>
      </c>
      <c r="AO13" s="122">
        <f t="shared" si="9"/>
        <v>0.67295597484276726</v>
      </c>
      <c r="AP13" s="111"/>
      <c r="AQ13" s="111"/>
      <c r="AR13" s="111"/>
      <c r="AS13" s="111"/>
      <c r="AT13" s="111"/>
      <c r="AU13" s="120">
        <f t="shared" si="10"/>
        <v>0</v>
      </c>
      <c r="AV13" s="113">
        <f t="shared" si="11"/>
        <v>0</v>
      </c>
      <c r="AW13" s="110"/>
      <c r="AX13" s="111"/>
      <c r="AY13" s="111"/>
      <c r="AZ13" s="111"/>
      <c r="BA13" s="111"/>
      <c r="BB13" s="118">
        <f t="shared" si="12"/>
        <v>0</v>
      </c>
      <c r="BC13" s="122">
        <f t="shared" si="13"/>
        <v>0</v>
      </c>
      <c r="BD13" s="111"/>
      <c r="BE13" s="111"/>
      <c r="BF13" s="111"/>
      <c r="BG13" s="111"/>
      <c r="BH13" s="111"/>
      <c r="BI13" s="120">
        <f t="shared" si="14"/>
        <v>0</v>
      </c>
      <c r="BJ13" s="113">
        <f t="shared" si="15"/>
        <v>0</v>
      </c>
      <c r="BK13" s="110"/>
      <c r="BL13" s="111"/>
      <c r="BM13" s="111"/>
      <c r="BN13" s="111"/>
      <c r="BO13" s="111"/>
      <c r="BP13" s="118">
        <f t="shared" si="16"/>
        <v>0</v>
      </c>
      <c r="BQ13" s="122">
        <f t="shared" si="17"/>
        <v>0</v>
      </c>
      <c r="BR13" s="111"/>
      <c r="BS13" s="111"/>
      <c r="BT13" s="111"/>
      <c r="BU13" s="111"/>
      <c r="BV13" s="111"/>
      <c r="BW13" s="120">
        <f t="shared" si="18"/>
        <v>0</v>
      </c>
      <c r="BX13" s="112">
        <f t="shared" si="19"/>
        <v>0</v>
      </c>
      <c r="BY13" s="110"/>
      <c r="BZ13" s="111"/>
      <c r="CA13" s="111"/>
      <c r="CB13" s="111"/>
      <c r="CC13" s="111"/>
      <c r="CD13" s="118">
        <f t="shared" si="20"/>
        <v>0</v>
      </c>
      <c r="CE13" s="122">
        <f t="shared" si="21"/>
        <v>0</v>
      </c>
      <c r="CF13" s="111"/>
      <c r="CG13" s="111"/>
      <c r="CH13" s="111"/>
      <c r="CI13" s="111"/>
      <c r="CJ13" s="111"/>
      <c r="CK13" s="120">
        <f t="shared" si="22"/>
        <v>0</v>
      </c>
      <c r="CL13" s="112">
        <f t="shared" si="23"/>
        <v>0</v>
      </c>
    </row>
    <row r="14" spans="1:90" ht="14" x14ac:dyDescent="0.15">
      <c r="B14" s="107" t="s">
        <v>73</v>
      </c>
      <c r="C14" s="108">
        <v>503</v>
      </c>
      <c r="D14" s="108">
        <v>3</v>
      </c>
      <c r="E14" s="108"/>
      <c r="F14" s="109">
        <f>C14-D14-E14</f>
        <v>500</v>
      </c>
      <c r="G14" s="123">
        <v>450</v>
      </c>
      <c r="H14" s="124"/>
      <c r="I14" s="124">
        <v>16</v>
      </c>
      <c r="J14" s="124">
        <v>0</v>
      </c>
      <c r="K14" s="124">
        <f t="shared" si="30"/>
        <v>34</v>
      </c>
      <c r="L14" s="125">
        <f t="shared" si="0"/>
        <v>0.93200000000000005</v>
      </c>
      <c r="M14" s="126">
        <f t="shared" si="1"/>
        <v>0</v>
      </c>
      <c r="N14" s="114">
        <v>410</v>
      </c>
      <c r="O14" s="111"/>
      <c r="P14" s="111">
        <v>4</v>
      </c>
      <c r="Q14" s="111"/>
      <c r="R14" s="111">
        <f t="shared" ref="R14:R16" si="31">F14-Q14-P14-N14</f>
        <v>86</v>
      </c>
      <c r="S14" s="120">
        <f t="shared" si="2"/>
        <v>0.82799999999999996</v>
      </c>
      <c r="T14" s="113">
        <f t="shared" si="3"/>
        <v>0</v>
      </c>
      <c r="U14" s="123">
        <v>384</v>
      </c>
      <c r="V14" s="124"/>
      <c r="W14" s="124">
        <v>4</v>
      </c>
      <c r="X14" s="124">
        <v>11</v>
      </c>
      <c r="Y14" s="111">
        <f t="shared" si="28"/>
        <v>101</v>
      </c>
      <c r="Z14" s="125">
        <f t="shared" si="4"/>
        <v>0.79800000000000004</v>
      </c>
      <c r="AA14" s="127">
        <f t="shared" si="5"/>
        <v>2.1999999999999999E-2</v>
      </c>
      <c r="AB14" s="111">
        <v>204</v>
      </c>
      <c r="AC14" s="111"/>
      <c r="AD14" s="111">
        <v>5</v>
      </c>
      <c r="AE14" s="111">
        <v>188</v>
      </c>
      <c r="AF14" s="111">
        <f t="shared" si="27"/>
        <v>103</v>
      </c>
      <c r="AG14" s="120">
        <f t="shared" si="6"/>
        <v>0.79400000000000004</v>
      </c>
      <c r="AH14" s="113">
        <f t="shared" si="7"/>
        <v>0.376</v>
      </c>
      <c r="AI14" s="123"/>
      <c r="AJ14" s="124"/>
      <c r="AK14" s="124"/>
      <c r="AL14" s="124"/>
      <c r="AM14" s="124"/>
      <c r="AN14" s="125">
        <f t="shared" si="8"/>
        <v>0</v>
      </c>
      <c r="AO14" s="127">
        <f t="shared" si="9"/>
        <v>0</v>
      </c>
      <c r="AP14" s="111"/>
      <c r="AQ14" s="111"/>
      <c r="AR14" s="111"/>
      <c r="AS14" s="111"/>
      <c r="AT14" s="111"/>
      <c r="AU14" s="120">
        <f t="shared" si="10"/>
        <v>0</v>
      </c>
      <c r="AV14" s="113">
        <f t="shared" si="11"/>
        <v>0</v>
      </c>
      <c r="AW14" s="123"/>
      <c r="AX14" s="124"/>
      <c r="AY14" s="124"/>
      <c r="AZ14" s="124"/>
      <c r="BA14" s="124"/>
      <c r="BB14" s="125">
        <f t="shared" si="12"/>
        <v>0</v>
      </c>
      <c r="BC14" s="127">
        <f t="shared" si="13"/>
        <v>0</v>
      </c>
      <c r="BD14" s="111"/>
      <c r="BE14" s="111"/>
      <c r="BF14" s="111"/>
      <c r="BG14" s="111"/>
      <c r="BH14" s="111"/>
      <c r="BI14" s="120">
        <f t="shared" si="14"/>
        <v>0</v>
      </c>
      <c r="BJ14" s="113">
        <f t="shared" si="15"/>
        <v>0</v>
      </c>
      <c r="BK14" s="123"/>
      <c r="BL14" s="124"/>
      <c r="BM14" s="124"/>
      <c r="BN14" s="124"/>
      <c r="BO14" s="124"/>
      <c r="BP14" s="125">
        <f t="shared" si="16"/>
        <v>0</v>
      </c>
      <c r="BQ14" s="127">
        <f t="shared" si="17"/>
        <v>0</v>
      </c>
      <c r="BR14" s="111"/>
      <c r="BS14" s="111"/>
      <c r="BT14" s="111"/>
      <c r="BU14" s="111"/>
      <c r="BV14" s="111"/>
      <c r="BW14" s="120">
        <f t="shared" si="18"/>
        <v>0</v>
      </c>
      <c r="BX14" s="112">
        <f t="shared" si="19"/>
        <v>0</v>
      </c>
      <c r="BY14" s="123"/>
      <c r="BZ14" s="124"/>
      <c r="CA14" s="124"/>
      <c r="CB14" s="124"/>
      <c r="CC14" s="124"/>
      <c r="CD14" s="125">
        <f t="shared" si="20"/>
        <v>0</v>
      </c>
      <c r="CE14" s="127">
        <f t="shared" si="21"/>
        <v>0</v>
      </c>
      <c r="CF14" s="111"/>
      <c r="CG14" s="111"/>
      <c r="CH14" s="111"/>
      <c r="CI14" s="111"/>
      <c r="CJ14" s="111"/>
      <c r="CK14" s="120">
        <f t="shared" si="22"/>
        <v>0</v>
      </c>
      <c r="CL14" s="112">
        <f t="shared" si="23"/>
        <v>0</v>
      </c>
    </row>
    <row r="15" spans="1:90" ht="14" x14ac:dyDescent="0.15">
      <c r="B15" s="107" t="s">
        <v>74</v>
      </c>
      <c r="C15" s="108">
        <v>471</v>
      </c>
      <c r="D15" s="108"/>
      <c r="E15" s="108"/>
      <c r="F15" s="109">
        <f>C15-D15-E15</f>
        <v>471</v>
      </c>
      <c r="G15" s="110">
        <v>407</v>
      </c>
      <c r="H15" s="111"/>
      <c r="I15" s="111">
        <v>20</v>
      </c>
      <c r="J15" s="111">
        <v>0</v>
      </c>
      <c r="K15" s="111">
        <f t="shared" si="30"/>
        <v>44</v>
      </c>
      <c r="L15" s="118">
        <f t="shared" si="0"/>
        <v>0.90658174097664546</v>
      </c>
      <c r="M15" s="119">
        <f t="shared" si="1"/>
        <v>0</v>
      </c>
      <c r="N15" s="114">
        <v>371</v>
      </c>
      <c r="O15" s="111"/>
      <c r="P15" s="111">
        <v>16</v>
      </c>
      <c r="Q15" s="111"/>
      <c r="R15" s="111">
        <f t="shared" si="31"/>
        <v>84</v>
      </c>
      <c r="S15" s="120">
        <f t="shared" si="2"/>
        <v>0.82165605095541405</v>
      </c>
      <c r="T15" s="113">
        <f t="shared" si="3"/>
        <v>0</v>
      </c>
      <c r="U15" s="110">
        <v>352</v>
      </c>
      <c r="V15" s="111"/>
      <c r="W15" s="111">
        <v>12</v>
      </c>
      <c r="X15" s="111">
        <v>5</v>
      </c>
      <c r="Y15" s="111">
        <f>F15-(U15+W15+X15)</f>
        <v>102</v>
      </c>
      <c r="Z15" s="118">
        <f t="shared" si="4"/>
        <v>0.78343949044585992</v>
      </c>
      <c r="AA15" s="119">
        <f t="shared" si="5"/>
        <v>1.0615711252653927E-2</v>
      </c>
      <c r="AB15" s="111"/>
      <c r="AC15" s="111"/>
      <c r="AD15" s="111"/>
      <c r="AE15" s="111"/>
      <c r="AF15" s="111"/>
      <c r="AG15" s="120">
        <f t="shared" si="6"/>
        <v>0</v>
      </c>
      <c r="AH15" s="113">
        <f t="shared" si="7"/>
        <v>0</v>
      </c>
      <c r="AI15" s="110"/>
      <c r="AJ15" s="111"/>
      <c r="AK15" s="111"/>
      <c r="AL15" s="111"/>
      <c r="AM15" s="111"/>
      <c r="AN15" s="118">
        <f t="shared" si="8"/>
        <v>0</v>
      </c>
      <c r="AO15" s="119">
        <f t="shared" si="9"/>
        <v>0</v>
      </c>
      <c r="AP15" s="111"/>
      <c r="AQ15" s="111"/>
      <c r="AR15" s="111"/>
      <c r="AS15" s="111"/>
      <c r="AT15" s="111"/>
      <c r="AU15" s="120">
        <f t="shared" si="10"/>
        <v>0</v>
      </c>
      <c r="AV15" s="117">
        <f t="shared" si="11"/>
        <v>0</v>
      </c>
      <c r="AW15" s="110"/>
      <c r="AX15" s="111"/>
      <c r="AY15" s="111"/>
      <c r="AZ15" s="111"/>
      <c r="BA15" s="111"/>
      <c r="BB15" s="118">
        <f t="shared" si="12"/>
        <v>0</v>
      </c>
      <c r="BC15" s="119">
        <f t="shared" si="13"/>
        <v>0</v>
      </c>
      <c r="BD15" s="111"/>
      <c r="BE15" s="111"/>
      <c r="BF15" s="111"/>
      <c r="BG15" s="111"/>
      <c r="BH15" s="111"/>
      <c r="BI15" s="120">
        <f t="shared" si="14"/>
        <v>0</v>
      </c>
      <c r="BJ15" s="117">
        <f t="shared" si="15"/>
        <v>0</v>
      </c>
      <c r="BK15" s="110"/>
      <c r="BL15" s="111"/>
      <c r="BM15" s="111"/>
      <c r="BN15" s="111"/>
      <c r="BO15" s="111"/>
      <c r="BP15" s="118">
        <f t="shared" si="16"/>
        <v>0</v>
      </c>
      <c r="BQ15" s="119">
        <f t="shared" si="17"/>
        <v>0</v>
      </c>
      <c r="BR15" s="111"/>
      <c r="BS15" s="111"/>
      <c r="BT15" s="111"/>
      <c r="BU15" s="111"/>
      <c r="BV15" s="111"/>
      <c r="BW15" s="120">
        <f t="shared" si="18"/>
        <v>0</v>
      </c>
      <c r="BX15" s="117">
        <f t="shared" si="19"/>
        <v>0</v>
      </c>
      <c r="BY15" s="110"/>
      <c r="BZ15" s="111"/>
      <c r="CA15" s="111"/>
      <c r="CB15" s="111"/>
      <c r="CC15" s="111"/>
      <c r="CD15" s="118">
        <f t="shared" si="20"/>
        <v>0</v>
      </c>
      <c r="CE15" s="119">
        <f t="shared" si="21"/>
        <v>0</v>
      </c>
      <c r="CF15" s="111"/>
      <c r="CG15" s="111"/>
      <c r="CH15" s="111"/>
      <c r="CI15" s="111"/>
      <c r="CJ15" s="111"/>
      <c r="CK15" s="120">
        <f t="shared" si="22"/>
        <v>0</v>
      </c>
      <c r="CL15" s="112">
        <f t="shared" si="23"/>
        <v>0</v>
      </c>
    </row>
    <row r="16" spans="1:90" ht="14" x14ac:dyDescent="0.15">
      <c r="B16" s="107" t="s">
        <v>75</v>
      </c>
      <c r="C16" s="108">
        <v>608</v>
      </c>
      <c r="D16" s="108">
        <v>1</v>
      </c>
      <c r="E16" s="108"/>
      <c r="F16" s="109">
        <f>C16-D16-E16</f>
        <v>607</v>
      </c>
      <c r="G16" s="110">
        <v>536</v>
      </c>
      <c r="H16" s="111"/>
      <c r="I16" s="111">
        <v>7</v>
      </c>
      <c r="J16" s="111">
        <v>0</v>
      </c>
      <c r="K16" s="111">
        <f t="shared" si="30"/>
        <v>64</v>
      </c>
      <c r="L16" s="118">
        <f t="shared" si="0"/>
        <v>0.89456342668863265</v>
      </c>
      <c r="M16" s="119">
        <f t="shared" si="1"/>
        <v>0</v>
      </c>
      <c r="N16" s="114">
        <v>505</v>
      </c>
      <c r="O16" s="111"/>
      <c r="P16" s="111">
        <v>19</v>
      </c>
      <c r="Q16" s="111"/>
      <c r="R16" s="111">
        <f t="shared" si="31"/>
        <v>83</v>
      </c>
      <c r="S16" s="120">
        <f t="shared" si="2"/>
        <v>0.86326194398682043</v>
      </c>
      <c r="T16" s="113">
        <f t="shared" si="3"/>
        <v>0</v>
      </c>
      <c r="U16" s="110"/>
      <c r="V16" s="111"/>
      <c r="W16" s="111"/>
      <c r="X16" s="111"/>
      <c r="Y16" s="111"/>
      <c r="Z16" s="118">
        <f t="shared" si="4"/>
        <v>0</v>
      </c>
      <c r="AA16" s="119">
        <f t="shared" si="5"/>
        <v>0</v>
      </c>
      <c r="AB16" s="111"/>
      <c r="AC16" s="111"/>
      <c r="AD16" s="111"/>
      <c r="AE16" s="111"/>
      <c r="AF16" s="111"/>
      <c r="AG16" s="120">
        <f t="shared" si="6"/>
        <v>0</v>
      </c>
      <c r="AH16" s="113">
        <f t="shared" si="7"/>
        <v>0</v>
      </c>
      <c r="AI16" s="110"/>
      <c r="AJ16" s="111"/>
      <c r="AK16" s="111"/>
      <c r="AL16" s="111"/>
      <c r="AM16" s="111"/>
      <c r="AN16" s="118">
        <f t="shared" si="8"/>
        <v>0</v>
      </c>
      <c r="AO16" s="119">
        <f t="shared" si="9"/>
        <v>0</v>
      </c>
      <c r="AP16" s="111"/>
      <c r="AQ16" s="111"/>
      <c r="AR16" s="111"/>
      <c r="AS16" s="111"/>
      <c r="AT16" s="111"/>
      <c r="AU16" s="120">
        <f t="shared" si="10"/>
        <v>0</v>
      </c>
      <c r="AV16" s="117">
        <f t="shared" si="11"/>
        <v>0</v>
      </c>
      <c r="AW16" s="110"/>
      <c r="AX16" s="111"/>
      <c r="AY16" s="111"/>
      <c r="AZ16" s="111"/>
      <c r="BA16" s="111"/>
      <c r="BB16" s="118">
        <f t="shared" si="12"/>
        <v>0</v>
      </c>
      <c r="BC16" s="119">
        <f t="shared" si="13"/>
        <v>0</v>
      </c>
      <c r="BD16" s="111"/>
      <c r="BE16" s="111"/>
      <c r="BF16" s="111"/>
      <c r="BG16" s="111"/>
      <c r="BH16" s="111"/>
      <c r="BI16" s="120">
        <f t="shared" si="14"/>
        <v>0</v>
      </c>
      <c r="BJ16" s="117">
        <f t="shared" si="15"/>
        <v>0</v>
      </c>
      <c r="BK16" s="110"/>
      <c r="BL16" s="111"/>
      <c r="BM16" s="111"/>
      <c r="BN16" s="111"/>
      <c r="BO16" s="111"/>
      <c r="BP16" s="118">
        <f t="shared" si="16"/>
        <v>0</v>
      </c>
      <c r="BQ16" s="119">
        <f t="shared" si="17"/>
        <v>0</v>
      </c>
      <c r="BR16" s="111"/>
      <c r="BS16" s="111"/>
      <c r="BT16" s="111"/>
      <c r="BU16" s="111"/>
      <c r="BV16" s="111"/>
      <c r="BW16" s="120">
        <f t="shared" si="18"/>
        <v>0</v>
      </c>
      <c r="BX16" s="117">
        <f t="shared" si="19"/>
        <v>0</v>
      </c>
      <c r="BY16" s="110"/>
      <c r="BZ16" s="111"/>
      <c r="CA16" s="111"/>
      <c r="CB16" s="111"/>
      <c r="CC16" s="111"/>
      <c r="CD16" s="118">
        <f t="shared" si="20"/>
        <v>0</v>
      </c>
      <c r="CE16" s="119">
        <f t="shared" si="21"/>
        <v>0</v>
      </c>
      <c r="CF16" s="111"/>
      <c r="CG16" s="111"/>
      <c r="CH16" s="111"/>
      <c r="CI16" s="111"/>
      <c r="CJ16" s="111"/>
      <c r="CK16" s="120">
        <f t="shared" si="22"/>
        <v>0</v>
      </c>
      <c r="CL16" s="112">
        <f t="shared" si="23"/>
        <v>0</v>
      </c>
    </row>
    <row r="17" spans="2:90" ht="14" x14ac:dyDescent="0.15">
      <c r="B17" s="107" t="s">
        <v>76</v>
      </c>
      <c r="C17" s="108">
        <v>583</v>
      </c>
      <c r="D17" s="108"/>
      <c r="E17" s="108">
        <v>2</v>
      </c>
      <c r="F17" s="109">
        <f>C17-D17-E17</f>
        <v>581</v>
      </c>
      <c r="G17" s="128">
        <v>505</v>
      </c>
      <c r="H17" s="129"/>
      <c r="I17" s="129">
        <v>16</v>
      </c>
      <c r="J17" s="129">
        <v>0</v>
      </c>
      <c r="K17" s="129">
        <f t="shared" si="30"/>
        <v>60</v>
      </c>
      <c r="L17" s="130">
        <f t="shared" si="0"/>
        <v>0.89672977624784855</v>
      </c>
      <c r="M17" s="131">
        <f t="shared" si="1"/>
        <v>0</v>
      </c>
      <c r="N17" s="114"/>
      <c r="O17" s="111"/>
      <c r="P17" s="111"/>
      <c r="Q17" s="111"/>
      <c r="R17" s="111"/>
      <c r="S17" s="120">
        <f t="shared" si="2"/>
        <v>0</v>
      </c>
      <c r="T17" s="113">
        <f t="shared" si="3"/>
        <v>0</v>
      </c>
      <c r="U17" s="128"/>
      <c r="V17" s="129"/>
      <c r="W17" s="129"/>
      <c r="X17" s="129"/>
      <c r="Y17" s="129"/>
      <c r="Z17" s="130">
        <f t="shared" si="4"/>
        <v>0</v>
      </c>
      <c r="AA17" s="131">
        <f t="shared" si="5"/>
        <v>0</v>
      </c>
      <c r="AB17" s="111"/>
      <c r="AC17" s="111"/>
      <c r="AD17" s="111"/>
      <c r="AE17" s="111"/>
      <c r="AF17" s="111"/>
      <c r="AG17" s="120">
        <f t="shared" si="6"/>
        <v>0</v>
      </c>
      <c r="AH17" s="113">
        <f t="shared" si="7"/>
        <v>0</v>
      </c>
      <c r="AI17" s="128"/>
      <c r="AJ17" s="129"/>
      <c r="AK17" s="129"/>
      <c r="AL17" s="129"/>
      <c r="AM17" s="129"/>
      <c r="AN17" s="130">
        <f t="shared" si="8"/>
        <v>0</v>
      </c>
      <c r="AO17" s="131">
        <f t="shared" si="9"/>
        <v>0</v>
      </c>
      <c r="AP17" s="111"/>
      <c r="AQ17" s="111"/>
      <c r="AR17" s="111"/>
      <c r="AS17" s="111"/>
      <c r="AT17" s="111"/>
      <c r="AU17" s="120">
        <f t="shared" si="10"/>
        <v>0</v>
      </c>
      <c r="AV17" s="117">
        <f t="shared" si="11"/>
        <v>0</v>
      </c>
      <c r="AW17" s="128"/>
      <c r="AX17" s="129"/>
      <c r="AY17" s="129"/>
      <c r="AZ17" s="129"/>
      <c r="BA17" s="129"/>
      <c r="BB17" s="130">
        <f t="shared" si="12"/>
        <v>0</v>
      </c>
      <c r="BC17" s="131">
        <f t="shared" si="13"/>
        <v>0</v>
      </c>
      <c r="BD17" s="111"/>
      <c r="BE17" s="111"/>
      <c r="BF17" s="111"/>
      <c r="BG17" s="111"/>
      <c r="BH17" s="111"/>
      <c r="BI17" s="120">
        <f t="shared" si="14"/>
        <v>0</v>
      </c>
      <c r="BJ17" s="117">
        <f t="shared" si="15"/>
        <v>0</v>
      </c>
      <c r="BK17" s="128"/>
      <c r="BL17" s="129"/>
      <c r="BM17" s="129"/>
      <c r="BN17" s="129"/>
      <c r="BO17" s="129"/>
      <c r="BP17" s="130">
        <f t="shared" si="16"/>
        <v>0</v>
      </c>
      <c r="BQ17" s="131">
        <f t="shared" si="17"/>
        <v>0</v>
      </c>
      <c r="BR17" s="111"/>
      <c r="BS17" s="111"/>
      <c r="BT17" s="111"/>
      <c r="BU17" s="111"/>
      <c r="BV17" s="111"/>
      <c r="BW17" s="120">
        <f t="shared" si="18"/>
        <v>0</v>
      </c>
      <c r="BX17" s="117">
        <f t="shared" si="19"/>
        <v>0</v>
      </c>
      <c r="BY17" s="128"/>
      <c r="BZ17" s="129"/>
      <c r="CA17" s="129"/>
      <c r="CB17" s="129"/>
      <c r="CC17" s="129"/>
      <c r="CD17" s="130">
        <f t="shared" si="20"/>
        <v>0</v>
      </c>
      <c r="CE17" s="131">
        <f t="shared" si="21"/>
        <v>0</v>
      </c>
      <c r="CF17" s="111"/>
      <c r="CG17" s="111"/>
      <c r="CH17" s="111"/>
      <c r="CI17" s="111"/>
      <c r="CJ17" s="111"/>
      <c r="CK17" s="120">
        <f t="shared" si="22"/>
        <v>0</v>
      </c>
      <c r="CL17" s="112">
        <f t="shared" si="23"/>
        <v>0</v>
      </c>
    </row>
    <row r="18" spans="2:90" x14ac:dyDescent="0.15">
      <c r="B18" s="132"/>
      <c r="C18" s="133"/>
      <c r="D18" s="133"/>
      <c r="E18" s="133"/>
      <c r="F18" s="133"/>
      <c r="G18" s="132"/>
      <c r="H18" s="132"/>
      <c r="I18" s="132"/>
      <c r="J18" s="132"/>
      <c r="K18" s="132"/>
      <c r="L18" s="134"/>
      <c r="M18" s="134"/>
      <c r="N18" s="132"/>
      <c r="O18" s="132"/>
      <c r="P18" s="132"/>
      <c r="Q18" s="132"/>
      <c r="R18" s="132"/>
      <c r="S18" s="135"/>
      <c r="T18" s="134"/>
      <c r="U18" s="132"/>
      <c r="V18" s="132"/>
      <c r="W18" s="132"/>
      <c r="X18" s="132"/>
      <c r="Y18" s="132"/>
      <c r="Z18" s="135"/>
      <c r="AA18" s="135"/>
      <c r="AB18" s="132"/>
      <c r="AC18" s="132"/>
      <c r="AD18" s="132"/>
      <c r="AE18" s="132"/>
      <c r="AF18" s="132"/>
      <c r="AG18" s="135"/>
      <c r="AH18" s="134"/>
      <c r="AI18" s="132"/>
      <c r="AJ18" s="132"/>
      <c r="AK18" s="132"/>
      <c r="AL18" s="132"/>
      <c r="AM18" s="132"/>
      <c r="AN18" s="135"/>
      <c r="AO18" s="135"/>
      <c r="AP18" s="132"/>
      <c r="AQ18" s="132"/>
      <c r="AR18" s="132"/>
      <c r="AS18" s="132"/>
      <c r="AT18" s="132"/>
      <c r="AU18" s="135"/>
      <c r="AV18" s="134"/>
      <c r="AW18" s="132"/>
      <c r="AX18" s="132"/>
      <c r="AY18" s="132"/>
      <c r="AZ18" s="132"/>
      <c r="BA18" s="132"/>
      <c r="BB18" s="135"/>
      <c r="BC18" s="135"/>
      <c r="BD18" s="132"/>
      <c r="BE18" s="132"/>
      <c r="BF18" s="132"/>
      <c r="BG18" s="132"/>
      <c r="BH18" s="132"/>
      <c r="BI18" s="135"/>
      <c r="BJ18" s="134"/>
      <c r="BK18" s="132"/>
      <c r="BL18" s="132"/>
      <c r="BM18" s="132"/>
      <c r="BN18" s="132"/>
      <c r="BO18" s="132"/>
      <c r="BP18" s="135"/>
      <c r="BQ18" s="135"/>
      <c r="BR18" s="132"/>
      <c r="BS18" s="132"/>
      <c r="BT18" s="132"/>
      <c r="BU18" s="132"/>
      <c r="BV18" s="132"/>
      <c r="BW18" s="135"/>
      <c r="BX18" s="134"/>
      <c r="BY18" s="132"/>
      <c r="BZ18" s="132"/>
      <c r="CA18" s="132"/>
      <c r="CB18" s="132"/>
      <c r="CC18" s="132"/>
      <c r="CD18" s="135"/>
      <c r="CE18" s="134"/>
    </row>
    <row r="19" spans="2:90" x14ac:dyDescent="0.15">
      <c r="B19" s="132"/>
      <c r="C19" s="133"/>
      <c r="D19" s="133"/>
      <c r="E19" s="133"/>
      <c r="F19" s="133"/>
      <c r="G19" s="132"/>
      <c r="H19" s="132"/>
      <c r="I19" s="132"/>
      <c r="J19" s="132"/>
      <c r="K19" s="132"/>
      <c r="L19" s="134"/>
      <c r="M19" s="134"/>
      <c r="N19" s="132"/>
      <c r="O19" s="132"/>
      <c r="P19" s="132"/>
      <c r="Q19" s="132"/>
      <c r="R19" s="132"/>
      <c r="S19" s="135"/>
      <c r="T19" s="134"/>
      <c r="U19" s="132"/>
      <c r="V19" s="132"/>
      <c r="W19" s="132"/>
      <c r="X19" s="132"/>
      <c r="Y19" s="132"/>
      <c r="Z19" s="135"/>
      <c r="AA19" s="135"/>
      <c r="AB19" s="132"/>
      <c r="AC19" s="132"/>
      <c r="AD19" s="132"/>
      <c r="AE19" s="132"/>
      <c r="AF19" s="132"/>
      <c r="AG19" s="135"/>
      <c r="AH19" s="134"/>
      <c r="AI19" s="132"/>
      <c r="AJ19" s="132"/>
      <c r="AK19" s="132"/>
      <c r="AL19" s="132"/>
      <c r="AM19" s="132"/>
      <c r="AN19" s="135"/>
      <c r="AO19" s="135"/>
      <c r="AP19" s="132"/>
      <c r="AQ19" s="132"/>
      <c r="AR19" s="132"/>
      <c r="AS19" s="132"/>
      <c r="AT19" s="132"/>
      <c r="AU19" s="135"/>
      <c r="AV19" s="134"/>
      <c r="AW19" s="132"/>
      <c r="AX19" s="132"/>
      <c r="AY19" s="132"/>
      <c r="AZ19" s="132"/>
      <c r="BA19" s="132"/>
      <c r="BB19" s="135"/>
      <c r="BC19" s="135"/>
      <c r="BD19" s="132"/>
      <c r="BE19" s="132"/>
      <c r="BF19" s="132"/>
      <c r="BG19" s="132"/>
      <c r="BH19" s="132"/>
      <c r="BI19" s="135"/>
      <c r="BJ19" s="134"/>
      <c r="BK19" s="132"/>
      <c r="BL19" s="132"/>
      <c r="BM19" s="132"/>
      <c r="BN19" s="132"/>
      <c r="BO19" s="132"/>
      <c r="BP19" s="135"/>
      <c r="BQ19" s="135"/>
      <c r="BR19" s="132"/>
      <c r="BS19" s="132"/>
      <c r="BT19" s="132"/>
      <c r="BU19" s="132"/>
      <c r="BV19" s="132"/>
      <c r="BW19" s="135"/>
      <c r="BX19" s="134"/>
      <c r="BY19" s="132"/>
      <c r="BZ19" s="132"/>
      <c r="CA19" s="132"/>
      <c r="CB19" s="132"/>
      <c r="CC19" s="132"/>
      <c r="CD19" s="135"/>
      <c r="CE19" s="134"/>
    </row>
    <row r="20" spans="2:90" x14ac:dyDescent="0.15">
      <c r="B20" s="106" t="str">
        <f>"Transfer Retention - "&amp;$A$1</f>
        <v>Transfer Retention - All Students</v>
      </c>
      <c r="C20" s="106"/>
      <c r="D20" s="106"/>
      <c r="E20" s="106"/>
      <c r="F20" s="106"/>
    </row>
    <row r="21" spans="2:90" x14ac:dyDescent="0.15">
      <c r="B21" s="145" t="s">
        <v>7</v>
      </c>
      <c r="C21" s="147" t="s">
        <v>9</v>
      </c>
      <c r="D21" s="147" t="s">
        <v>0</v>
      </c>
      <c r="E21" s="147" t="s">
        <v>8</v>
      </c>
      <c r="F21" s="37"/>
      <c r="G21" s="149" t="s">
        <v>1</v>
      </c>
      <c r="H21" s="150"/>
      <c r="I21" s="150"/>
      <c r="J21" s="150"/>
      <c r="K21" s="150"/>
      <c r="L21" s="150"/>
      <c r="M21" s="151"/>
      <c r="N21" s="139" t="s">
        <v>11</v>
      </c>
      <c r="O21" s="140"/>
      <c r="P21" s="140"/>
      <c r="Q21" s="140"/>
      <c r="R21" s="140"/>
      <c r="S21" s="140"/>
      <c r="T21" s="144"/>
      <c r="U21" s="142" t="s">
        <v>12</v>
      </c>
      <c r="V21" s="140"/>
      <c r="W21" s="140"/>
      <c r="X21" s="140"/>
      <c r="Y21" s="140"/>
      <c r="Z21" s="140"/>
      <c r="AA21" s="143"/>
      <c r="AB21" s="139" t="s">
        <v>13</v>
      </c>
      <c r="AC21" s="140"/>
      <c r="AD21" s="140"/>
      <c r="AE21" s="140"/>
      <c r="AF21" s="140"/>
      <c r="AG21" s="140"/>
      <c r="AH21" s="144"/>
      <c r="AI21" s="142" t="s">
        <v>14</v>
      </c>
      <c r="AJ21" s="140"/>
      <c r="AK21" s="140"/>
      <c r="AL21" s="140"/>
      <c r="AM21" s="140"/>
      <c r="AN21" s="140"/>
      <c r="AO21" s="143"/>
      <c r="AP21" s="139" t="s">
        <v>15</v>
      </c>
      <c r="AQ21" s="140"/>
      <c r="AR21" s="140"/>
      <c r="AS21" s="140"/>
      <c r="AT21" s="140"/>
      <c r="AU21" s="140"/>
      <c r="AV21" s="141"/>
      <c r="AW21" s="139" t="s">
        <v>28</v>
      </c>
      <c r="AX21" s="140"/>
      <c r="AY21" s="140"/>
      <c r="AZ21" s="140"/>
      <c r="BA21" s="140"/>
      <c r="BB21" s="140"/>
      <c r="BC21" s="141"/>
      <c r="BD21" s="139" t="s">
        <v>29</v>
      </c>
      <c r="BE21" s="140"/>
      <c r="BF21" s="140"/>
      <c r="BG21" s="140"/>
      <c r="BH21" s="140"/>
      <c r="BI21" s="140"/>
      <c r="BJ21" s="141"/>
      <c r="BK21" s="139" t="s">
        <v>30</v>
      </c>
      <c r="BL21" s="140"/>
      <c r="BM21" s="140"/>
      <c r="BN21" s="140"/>
      <c r="BO21" s="140"/>
      <c r="BP21" s="140"/>
      <c r="BQ21" s="141"/>
      <c r="BR21" s="139" t="s">
        <v>32</v>
      </c>
      <c r="BS21" s="140"/>
      <c r="BT21" s="140"/>
      <c r="BU21" s="140"/>
      <c r="BV21" s="140"/>
      <c r="BW21" s="140"/>
      <c r="BX21" s="141"/>
      <c r="BY21" s="139" t="s">
        <v>69</v>
      </c>
      <c r="BZ21" s="140"/>
      <c r="CA21" s="140"/>
      <c r="CB21" s="140"/>
      <c r="CC21" s="140"/>
      <c r="CD21" s="140"/>
      <c r="CE21" s="141"/>
      <c r="CF21" s="139" t="s">
        <v>71</v>
      </c>
      <c r="CG21" s="140"/>
      <c r="CH21" s="140"/>
      <c r="CI21" s="140"/>
      <c r="CJ21" s="140"/>
      <c r="CK21" s="140"/>
      <c r="CL21" s="141"/>
    </row>
    <row r="22" spans="2:90" ht="118" x14ac:dyDescent="0.15">
      <c r="B22" s="146"/>
      <c r="C22" s="148"/>
      <c r="D22" s="148"/>
      <c r="E22" s="148"/>
      <c r="F22" s="38" t="s">
        <v>10</v>
      </c>
      <c r="G22" s="39" t="s">
        <v>2</v>
      </c>
      <c r="H22" s="40" t="s">
        <v>4</v>
      </c>
      <c r="I22" s="40" t="s">
        <v>3</v>
      </c>
      <c r="J22" s="40" t="s">
        <v>17</v>
      </c>
      <c r="K22" s="40" t="s">
        <v>5</v>
      </c>
      <c r="L22" s="40" t="s">
        <v>6</v>
      </c>
      <c r="M22" s="41" t="s">
        <v>16</v>
      </c>
      <c r="N22" s="42" t="s">
        <v>2</v>
      </c>
      <c r="O22" s="43" t="s">
        <v>4</v>
      </c>
      <c r="P22" s="43" t="s">
        <v>3</v>
      </c>
      <c r="Q22" s="43" t="s">
        <v>17</v>
      </c>
      <c r="R22" s="43" t="s">
        <v>5</v>
      </c>
      <c r="S22" s="43" t="s">
        <v>6</v>
      </c>
      <c r="T22" s="44" t="s">
        <v>16</v>
      </c>
      <c r="U22" s="45" t="s">
        <v>2</v>
      </c>
      <c r="V22" s="43" t="s">
        <v>4</v>
      </c>
      <c r="W22" s="43" t="s">
        <v>3</v>
      </c>
      <c r="X22" s="43" t="s">
        <v>17</v>
      </c>
      <c r="Y22" s="43" t="s">
        <v>5</v>
      </c>
      <c r="Z22" s="43" t="s">
        <v>6</v>
      </c>
      <c r="AA22" s="46" t="s">
        <v>16</v>
      </c>
      <c r="AB22" s="42" t="s">
        <v>2</v>
      </c>
      <c r="AC22" s="43" t="s">
        <v>4</v>
      </c>
      <c r="AD22" s="43" t="s">
        <v>3</v>
      </c>
      <c r="AE22" s="43" t="s">
        <v>17</v>
      </c>
      <c r="AF22" s="43" t="s">
        <v>5</v>
      </c>
      <c r="AG22" s="43" t="s">
        <v>6</v>
      </c>
      <c r="AH22" s="44" t="s">
        <v>16</v>
      </c>
      <c r="AI22" s="45" t="s">
        <v>2</v>
      </c>
      <c r="AJ22" s="43" t="s">
        <v>4</v>
      </c>
      <c r="AK22" s="43" t="s">
        <v>3</v>
      </c>
      <c r="AL22" s="43" t="s">
        <v>17</v>
      </c>
      <c r="AM22" s="43" t="s">
        <v>5</v>
      </c>
      <c r="AN22" s="43" t="s">
        <v>6</v>
      </c>
      <c r="AO22" s="46" t="s">
        <v>16</v>
      </c>
      <c r="AP22" s="42" t="s">
        <v>2</v>
      </c>
      <c r="AQ22" s="43" t="s">
        <v>4</v>
      </c>
      <c r="AR22" s="43" t="s">
        <v>3</v>
      </c>
      <c r="AS22" s="43" t="s">
        <v>17</v>
      </c>
      <c r="AT22" s="43" t="s">
        <v>5</v>
      </c>
      <c r="AU22" s="43" t="s">
        <v>6</v>
      </c>
      <c r="AV22" s="43" t="s">
        <v>16</v>
      </c>
      <c r="AW22" s="42" t="s">
        <v>2</v>
      </c>
      <c r="AX22" s="43" t="s">
        <v>4</v>
      </c>
      <c r="AY22" s="43" t="s">
        <v>3</v>
      </c>
      <c r="AZ22" s="43" t="s">
        <v>17</v>
      </c>
      <c r="BA22" s="43" t="s">
        <v>5</v>
      </c>
      <c r="BB22" s="43" t="s">
        <v>6</v>
      </c>
      <c r="BC22" s="43" t="s">
        <v>16</v>
      </c>
      <c r="BD22" s="42" t="s">
        <v>2</v>
      </c>
      <c r="BE22" s="43" t="s">
        <v>4</v>
      </c>
      <c r="BF22" s="43" t="s">
        <v>3</v>
      </c>
      <c r="BG22" s="43" t="s">
        <v>17</v>
      </c>
      <c r="BH22" s="43" t="s">
        <v>5</v>
      </c>
      <c r="BI22" s="43" t="s">
        <v>6</v>
      </c>
      <c r="BJ22" s="43" t="s">
        <v>16</v>
      </c>
      <c r="BK22" s="42" t="s">
        <v>2</v>
      </c>
      <c r="BL22" s="43" t="s">
        <v>4</v>
      </c>
      <c r="BM22" s="43" t="s">
        <v>3</v>
      </c>
      <c r="BN22" s="43" t="s">
        <v>17</v>
      </c>
      <c r="BO22" s="43" t="s">
        <v>5</v>
      </c>
      <c r="BP22" s="43" t="s">
        <v>6</v>
      </c>
      <c r="BQ22" s="43" t="s">
        <v>16</v>
      </c>
      <c r="BR22" s="42" t="s">
        <v>2</v>
      </c>
      <c r="BS22" s="43" t="s">
        <v>4</v>
      </c>
      <c r="BT22" s="43" t="s">
        <v>3</v>
      </c>
      <c r="BU22" s="43" t="s">
        <v>17</v>
      </c>
      <c r="BV22" s="43" t="s">
        <v>5</v>
      </c>
      <c r="BW22" s="43" t="s">
        <v>6</v>
      </c>
      <c r="BX22" s="43" t="s">
        <v>16</v>
      </c>
      <c r="BY22" s="42" t="s">
        <v>2</v>
      </c>
      <c r="BZ22" s="43" t="s">
        <v>4</v>
      </c>
      <c r="CA22" s="43" t="s">
        <v>3</v>
      </c>
      <c r="CB22" s="43" t="s">
        <v>17</v>
      </c>
      <c r="CC22" s="43" t="s">
        <v>5</v>
      </c>
      <c r="CD22" s="43" t="s">
        <v>6</v>
      </c>
      <c r="CE22" s="43" t="s">
        <v>16</v>
      </c>
      <c r="CF22" s="42" t="s">
        <v>2</v>
      </c>
      <c r="CG22" s="43" t="s">
        <v>4</v>
      </c>
      <c r="CH22" s="43" t="s">
        <v>3</v>
      </c>
      <c r="CI22" s="43" t="s">
        <v>17</v>
      </c>
      <c r="CJ22" s="43" t="s">
        <v>5</v>
      </c>
      <c r="CK22" s="43" t="s">
        <v>6</v>
      </c>
      <c r="CL22" s="82" t="s">
        <v>16</v>
      </c>
    </row>
    <row r="23" spans="2:90" ht="14" x14ac:dyDescent="0.15">
      <c r="B23" s="107" t="s">
        <v>24</v>
      </c>
      <c r="C23" s="108">
        <f t="shared" ref="C23:C28" si="32">F23+D23+E23</f>
        <v>143</v>
      </c>
      <c r="D23" s="108"/>
      <c r="E23" s="108"/>
      <c r="F23" s="109">
        <v>143</v>
      </c>
      <c r="G23" s="136">
        <v>122</v>
      </c>
      <c r="H23" s="111"/>
      <c r="I23" s="111">
        <v>3</v>
      </c>
      <c r="J23" s="111"/>
      <c r="K23" s="111">
        <v>18</v>
      </c>
      <c r="L23" s="112">
        <f t="shared" ref="L23:L36" si="33">IF($F23="","",((G23+H23+I23+J23)/$F23))</f>
        <v>0.87412587412587417</v>
      </c>
      <c r="M23" s="113">
        <f t="shared" ref="M23:M36" si="34">IF($F23="","",(J23/$F23))</f>
        <v>0</v>
      </c>
      <c r="N23" s="110">
        <v>104</v>
      </c>
      <c r="O23" s="111">
        <v>1</v>
      </c>
      <c r="P23" s="111"/>
      <c r="Q23" s="111">
        <v>16</v>
      </c>
      <c r="R23" s="111">
        <v>22</v>
      </c>
      <c r="S23" s="112">
        <f t="shared" ref="S23:S30" si="35">IF($F23="","",((N23+O23+P23+Q23)/$F23))</f>
        <v>0.84615384615384615</v>
      </c>
      <c r="T23" s="113">
        <f t="shared" ref="T23:T30" si="36">IF($F23="","",(Q23/$F23))</f>
        <v>0.11188811188811189</v>
      </c>
      <c r="U23" s="110">
        <v>65</v>
      </c>
      <c r="V23" s="111"/>
      <c r="W23" s="111">
        <v>2</v>
      </c>
      <c r="X23" s="111">
        <v>44</v>
      </c>
      <c r="Y23" s="111">
        <v>32</v>
      </c>
      <c r="Z23" s="112">
        <f t="shared" ref="Z23:Z30" si="37">IF($F23="","",((U23+V23+W23+X23)/$F23))</f>
        <v>0.77622377622377625</v>
      </c>
      <c r="AA23" s="113">
        <f t="shared" ref="AA23:AA30" si="38">IF($F23="","",(X23/$F23))</f>
        <v>0.30769230769230771</v>
      </c>
      <c r="AB23" s="110">
        <v>29</v>
      </c>
      <c r="AC23" s="111">
        <v>2</v>
      </c>
      <c r="AD23" s="111">
        <v>2</v>
      </c>
      <c r="AE23" s="111">
        <v>83</v>
      </c>
      <c r="AF23" s="111">
        <v>27</v>
      </c>
      <c r="AG23" s="112">
        <f t="shared" ref="AG23:AG30" si="39">IF($F23="","",((AB23+AC23+AD23+AE23)/$F23))</f>
        <v>0.81118881118881114</v>
      </c>
      <c r="AH23" s="113">
        <f t="shared" ref="AH23:AH30" si="40">IF($F23="","",(AE23/$F23))</f>
        <v>0.58041958041958042</v>
      </c>
      <c r="AI23" s="110">
        <v>3</v>
      </c>
      <c r="AJ23" s="111"/>
      <c r="AK23" s="111"/>
      <c r="AL23" s="111">
        <v>110</v>
      </c>
      <c r="AM23" s="111">
        <v>30</v>
      </c>
      <c r="AN23" s="112">
        <f t="shared" ref="AN23:AN30" si="41">IF($F23="","",((AI23+AJ23+AK23+AL23)/$F23))</f>
        <v>0.79020979020979021</v>
      </c>
      <c r="AO23" s="113">
        <f t="shared" ref="AO23:AO30" si="42">IF($F23="","",(AL23/$F23))</f>
        <v>0.76923076923076927</v>
      </c>
      <c r="AP23" s="110">
        <v>3</v>
      </c>
      <c r="AQ23" s="111"/>
      <c r="AR23" s="111">
        <v>1</v>
      </c>
      <c r="AS23" s="111">
        <v>112</v>
      </c>
      <c r="AT23" s="111">
        <v>27</v>
      </c>
      <c r="AU23" s="112">
        <f t="shared" ref="AU23:AU30" si="43">IF($F23="","",((AP23+AQ23+AR23+AS23)/$F23))</f>
        <v>0.81118881118881114</v>
      </c>
      <c r="AV23" s="113">
        <f t="shared" ref="AV23:AV30" si="44">IF($F23="","",(AS23/$F23))</f>
        <v>0.78321678321678323</v>
      </c>
      <c r="AW23" s="110">
        <v>1</v>
      </c>
      <c r="AX23" s="111"/>
      <c r="AY23" s="111"/>
      <c r="AZ23" s="111">
        <v>114</v>
      </c>
      <c r="BA23" s="111">
        <v>28</v>
      </c>
      <c r="BB23" s="112">
        <f t="shared" ref="BB23:BB29" si="45">IF($F23="","",((AW23+AX23+AY23+AZ23)/$F23))</f>
        <v>0.80419580419580416</v>
      </c>
      <c r="BC23" s="113">
        <f t="shared" ref="BC23:BC29" si="46">IF($F23="","",(AZ23/$F23))</f>
        <v>0.79720279720279719</v>
      </c>
      <c r="BD23" s="110">
        <v>1</v>
      </c>
      <c r="BE23" s="111"/>
      <c r="BF23" s="111"/>
      <c r="BG23" s="111">
        <v>114</v>
      </c>
      <c r="BH23" s="111">
        <v>28</v>
      </c>
      <c r="BI23" s="112">
        <f t="shared" ref="BI23:BI36" si="47">IF($F23="","",((BD23+BE23+BF23+BG23)/$F23))</f>
        <v>0.80419580419580416</v>
      </c>
      <c r="BJ23" s="113">
        <f t="shared" ref="BJ23:BJ36" si="48">IF($F23="","",(BG23/$F23))</f>
        <v>0.79720279720279719</v>
      </c>
      <c r="BK23" s="110"/>
      <c r="BL23" s="111"/>
      <c r="BM23" s="111"/>
      <c r="BN23" s="111">
        <v>115</v>
      </c>
      <c r="BO23" s="111">
        <f>F23-BN23</f>
        <v>28</v>
      </c>
      <c r="BP23" s="112">
        <f t="shared" ref="BP23:BP36" si="49">IF($F23="","",((BK23+BL23+BM23+BN23)/$F23))</f>
        <v>0.80419580419580416</v>
      </c>
      <c r="BQ23" s="113">
        <f t="shared" ref="BQ23:BQ36" si="50">IF($F23="","",(BN23/$F23))</f>
        <v>0.80419580419580416</v>
      </c>
      <c r="BR23" s="110"/>
      <c r="BS23" s="111"/>
      <c r="BT23" s="111"/>
      <c r="BU23" s="111">
        <v>115</v>
      </c>
      <c r="BV23" s="111">
        <f>F23-BR23-BS23-BT23-BU23</f>
        <v>28</v>
      </c>
      <c r="BW23" s="112">
        <f t="shared" ref="BW23:BW36" si="51">IF($F23="","",((BR23+BS23+BT23+BU23)/$F23))</f>
        <v>0.80419580419580416</v>
      </c>
      <c r="BX23" s="112">
        <f t="shared" ref="BX23:BX36" si="52">IF($F23="","",(BU23/$F23))</f>
        <v>0.80419580419580416</v>
      </c>
      <c r="BY23" s="110"/>
      <c r="BZ23" s="111"/>
      <c r="CA23" s="111"/>
      <c r="CB23" s="111">
        <v>115</v>
      </c>
      <c r="CC23" s="111">
        <v>28</v>
      </c>
      <c r="CD23" s="112">
        <f t="shared" ref="CD23:CD36" si="53">IF($F23="","",((BY23+BZ23+CA23+CB23)/$F23))</f>
        <v>0.80419580419580416</v>
      </c>
      <c r="CE23" s="112">
        <f t="shared" ref="CE23:CE36" si="54">IF($F23="","",(CB23/$F23))</f>
        <v>0.80419580419580416</v>
      </c>
      <c r="CF23" s="110"/>
      <c r="CG23" s="111"/>
      <c r="CH23" s="111"/>
      <c r="CI23" s="111">
        <v>115</v>
      </c>
      <c r="CJ23" s="111">
        <f>F23-CI23</f>
        <v>28</v>
      </c>
      <c r="CK23" s="112">
        <f t="shared" ref="CK23:CK31" si="55">IF($F23="","",((CF23+CG23+CH23+CI23)/$F23))</f>
        <v>0.80419580419580416</v>
      </c>
      <c r="CL23" s="137">
        <f t="shared" ref="CL23:CL31" si="56">IF($F23="","",(CI23/$F23))</f>
        <v>0.80419580419580416</v>
      </c>
    </row>
    <row r="24" spans="2:90" ht="14" x14ac:dyDescent="0.15">
      <c r="B24" s="107" t="s">
        <v>25</v>
      </c>
      <c r="C24" s="108">
        <f t="shared" si="32"/>
        <v>182</v>
      </c>
      <c r="D24" s="108"/>
      <c r="E24" s="108"/>
      <c r="F24" s="109">
        <v>182</v>
      </c>
      <c r="G24" s="110">
        <v>147</v>
      </c>
      <c r="H24" s="111"/>
      <c r="I24" s="111">
        <v>5</v>
      </c>
      <c r="J24" s="111"/>
      <c r="K24" s="111">
        <v>30</v>
      </c>
      <c r="L24" s="112">
        <f t="shared" si="33"/>
        <v>0.8351648351648352</v>
      </c>
      <c r="M24" s="113">
        <f t="shared" si="34"/>
        <v>0</v>
      </c>
      <c r="N24" s="110">
        <v>110</v>
      </c>
      <c r="O24" s="111"/>
      <c r="P24" s="111">
        <v>4</v>
      </c>
      <c r="Q24" s="111">
        <v>25</v>
      </c>
      <c r="R24" s="111">
        <v>43</v>
      </c>
      <c r="S24" s="112">
        <f t="shared" si="35"/>
        <v>0.76373626373626369</v>
      </c>
      <c r="T24" s="113">
        <f t="shared" si="36"/>
        <v>0.13736263736263737</v>
      </c>
      <c r="U24" s="110">
        <v>57</v>
      </c>
      <c r="V24" s="111"/>
      <c r="W24" s="111">
        <v>7</v>
      </c>
      <c r="X24" s="111">
        <v>70</v>
      </c>
      <c r="Y24" s="111">
        <v>48</v>
      </c>
      <c r="Z24" s="112">
        <f t="shared" si="37"/>
        <v>0.73626373626373631</v>
      </c>
      <c r="AA24" s="113">
        <f t="shared" si="38"/>
        <v>0.38461538461538464</v>
      </c>
      <c r="AB24" s="110">
        <v>17</v>
      </c>
      <c r="AC24" s="111"/>
      <c r="AD24" s="111">
        <v>1</v>
      </c>
      <c r="AE24" s="111">
        <v>111</v>
      </c>
      <c r="AF24" s="111">
        <v>53</v>
      </c>
      <c r="AG24" s="112">
        <f t="shared" si="39"/>
        <v>0.70879120879120883</v>
      </c>
      <c r="AH24" s="113">
        <f t="shared" si="40"/>
        <v>0.60989010989010994</v>
      </c>
      <c r="AI24" s="110">
        <v>5</v>
      </c>
      <c r="AJ24" s="111"/>
      <c r="AK24" s="111"/>
      <c r="AL24" s="111">
        <v>123</v>
      </c>
      <c r="AM24" s="111">
        <v>54</v>
      </c>
      <c r="AN24" s="112">
        <f t="shared" si="41"/>
        <v>0.70329670329670335</v>
      </c>
      <c r="AO24" s="113">
        <f t="shared" si="42"/>
        <v>0.67582417582417587</v>
      </c>
      <c r="AP24" s="110">
        <v>3</v>
      </c>
      <c r="AQ24" s="111"/>
      <c r="AR24" s="111">
        <v>1</v>
      </c>
      <c r="AS24" s="111">
        <v>125</v>
      </c>
      <c r="AT24" s="111">
        <v>53</v>
      </c>
      <c r="AU24" s="112">
        <f t="shared" si="43"/>
        <v>0.70879120879120883</v>
      </c>
      <c r="AV24" s="113">
        <f t="shared" si="44"/>
        <v>0.68681318681318682</v>
      </c>
      <c r="AW24" s="110">
        <v>1</v>
      </c>
      <c r="AX24" s="111"/>
      <c r="AY24" s="111"/>
      <c r="AZ24" s="111">
        <v>127</v>
      </c>
      <c r="BA24" s="111">
        <v>54</v>
      </c>
      <c r="BB24" s="112">
        <f t="shared" si="45"/>
        <v>0.70329670329670335</v>
      </c>
      <c r="BC24" s="113">
        <f t="shared" si="46"/>
        <v>0.69780219780219777</v>
      </c>
      <c r="BD24" s="110">
        <v>1</v>
      </c>
      <c r="BE24" s="111"/>
      <c r="BF24" s="111"/>
      <c r="BG24" s="111">
        <v>127</v>
      </c>
      <c r="BH24" s="111">
        <f>F24-(BD24+BG24)</f>
        <v>54</v>
      </c>
      <c r="BI24" s="112">
        <f t="shared" si="47"/>
        <v>0.70329670329670335</v>
      </c>
      <c r="BJ24" s="113">
        <f t="shared" si="48"/>
        <v>0.69780219780219777</v>
      </c>
      <c r="BK24" s="110"/>
      <c r="BL24" s="111"/>
      <c r="BM24" s="111"/>
      <c r="BN24" s="111">
        <v>128</v>
      </c>
      <c r="BO24" s="111">
        <f>F24-BK24-BL24-BM24-BN24</f>
        <v>54</v>
      </c>
      <c r="BP24" s="112">
        <f t="shared" si="49"/>
        <v>0.70329670329670335</v>
      </c>
      <c r="BQ24" s="113">
        <f t="shared" si="50"/>
        <v>0.70329670329670335</v>
      </c>
      <c r="BR24" s="110"/>
      <c r="BS24" s="111"/>
      <c r="BT24" s="111"/>
      <c r="BU24" s="111">
        <v>128</v>
      </c>
      <c r="BV24" s="111">
        <v>54</v>
      </c>
      <c r="BW24" s="112">
        <f t="shared" si="51"/>
        <v>0.70329670329670335</v>
      </c>
      <c r="BX24" s="112">
        <f t="shared" si="52"/>
        <v>0.70329670329670335</v>
      </c>
      <c r="BY24" s="110"/>
      <c r="BZ24" s="111"/>
      <c r="CA24" s="111"/>
      <c r="CB24" s="111">
        <v>128</v>
      </c>
      <c r="CC24" s="111">
        <v>54</v>
      </c>
      <c r="CD24" s="112">
        <f t="shared" si="53"/>
        <v>0.70329670329670335</v>
      </c>
      <c r="CE24" s="112">
        <f t="shared" si="54"/>
        <v>0.70329670329670335</v>
      </c>
      <c r="CF24" s="110"/>
      <c r="CG24" s="111"/>
      <c r="CH24" s="111"/>
      <c r="CI24" s="111"/>
      <c r="CJ24" s="111"/>
      <c r="CK24" s="112">
        <f t="shared" si="55"/>
        <v>0</v>
      </c>
      <c r="CL24" s="112">
        <f t="shared" si="56"/>
        <v>0</v>
      </c>
    </row>
    <row r="25" spans="2:90" ht="14" x14ac:dyDescent="0.15">
      <c r="B25" s="107" t="s">
        <v>26</v>
      </c>
      <c r="C25" s="108">
        <v>152</v>
      </c>
      <c r="D25" s="108"/>
      <c r="E25" s="108"/>
      <c r="F25" s="109">
        <v>152</v>
      </c>
      <c r="G25" s="110">
        <v>117</v>
      </c>
      <c r="H25" s="111"/>
      <c r="I25" s="111"/>
      <c r="J25" s="111">
        <v>1</v>
      </c>
      <c r="K25" s="111">
        <v>34</v>
      </c>
      <c r="L25" s="112">
        <f t="shared" si="33"/>
        <v>0.77631578947368418</v>
      </c>
      <c r="M25" s="113">
        <f t="shared" si="34"/>
        <v>6.5789473684210523E-3</v>
      </c>
      <c r="N25" s="110">
        <v>93</v>
      </c>
      <c r="O25" s="111">
        <v>2</v>
      </c>
      <c r="P25" s="111">
        <v>6</v>
      </c>
      <c r="Q25" s="111">
        <v>14</v>
      </c>
      <c r="R25" s="111">
        <v>37</v>
      </c>
      <c r="S25" s="112">
        <f t="shared" si="35"/>
        <v>0.75657894736842102</v>
      </c>
      <c r="T25" s="113">
        <f t="shared" si="36"/>
        <v>9.2105263157894732E-2</v>
      </c>
      <c r="U25" s="110">
        <v>58</v>
      </c>
      <c r="V25" s="111"/>
      <c r="W25" s="111">
        <v>2</v>
      </c>
      <c r="X25" s="111">
        <v>47</v>
      </c>
      <c r="Y25" s="111">
        <v>45</v>
      </c>
      <c r="Z25" s="112">
        <f t="shared" si="37"/>
        <v>0.70394736842105265</v>
      </c>
      <c r="AA25" s="113">
        <f t="shared" si="38"/>
        <v>0.30921052631578949</v>
      </c>
      <c r="AB25" s="110">
        <v>15</v>
      </c>
      <c r="AC25" s="111"/>
      <c r="AD25" s="111">
        <v>1</v>
      </c>
      <c r="AE25" s="111">
        <v>87</v>
      </c>
      <c r="AF25" s="111">
        <v>49</v>
      </c>
      <c r="AG25" s="112">
        <f t="shared" si="39"/>
        <v>0.67763157894736847</v>
      </c>
      <c r="AH25" s="113">
        <f t="shared" si="40"/>
        <v>0.57236842105263153</v>
      </c>
      <c r="AI25" s="110">
        <v>3</v>
      </c>
      <c r="AJ25" s="111"/>
      <c r="AK25" s="111">
        <v>2</v>
      </c>
      <c r="AL25" s="111">
        <v>98</v>
      </c>
      <c r="AM25" s="111">
        <v>49</v>
      </c>
      <c r="AN25" s="112">
        <f t="shared" si="41"/>
        <v>0.67763157894736847</v>
      </c>
      <c r="AO25" s="113">
        <f t="shared" si="42"/>
        <v>0.64473684210526316</v>
      </c>
      <c r="AP25" s="110">
        <v>3</v>
      </c>
      <c r="AQ25" s="111"/>
      <c r="AR25" s="111"/>
      <c r="AS25" s="111">
        <v>100</v>
      </c>
      <c r="AT25" s="111">
        <v>49</v>
      </c>
      <c r="AU25" s="112">
        <f t="shared" si="43"/>
        <v>0.67763157894736847</v>
      </c>
      <c r="AV25" s="113">
        <f t="shared" si="44"/>
        <v>0.65789473684210531</v>
      </c>
      <c r="AW25" s="110"/>
      <c r="AX25" s="111"/>
      <c r="AY25" s="111"/>
      <c r="AZ25" s="111">
        <v>101</v>
      </c>
      <c r="BA25" s="111">
        <f>F25-AZ25</f>
        <v>51</v>
      </c>
      <c r="BB25" s="112">
        <f t="shared" si="45"/>
        <v>0.66447368421052633</v>
      </c>
      <c r="BC25" s="113">
        <f t="shared" si="46"/>
        <v>0.66447368421052633</v>
      </c>
      <c r="BD25" s="110"/>
      <c r="BE25" s="111"/>
      <c r="BF25" s="111"/>
      <c r="BG25" s="111">
        <v>102</v>
      </c>
      <c r="BH25" s="111">
        <f>F25-BD25-BE25-BF25-BG25</f>
        <v>50</v>
      </c>
      <c r="BI25" s="112">
        <f t="shared" si="47"/>
        <v>0.67105263157894735</v>
      </c>
      <c r="BJ25" s="113">
        <f t="shared" si="48"/>
        <v>0.67105263157894735</v>
      </c>
      <c r="BK25" s="110"/>
      <c r="BL25" s="111"/>
      <c r="BM25" s="111"/>
      <c r="BN25" s="111">
        <v>102</v>
      </c>
      <c r="BO25" s="111">
        <v>50</v>
      </c>
      <c r="BP25" s="112">
        <f t="shared" si="49"/>
        <v>0.67105263157894735</v>
      </c>
      <c r="BQ25" s="113">
        <f t="shared" si="50"/>
        <v>0.67105263157894735</v>
      </c>
      <c r="BR25" s="110"/>
      <c r="BS25" s="111"/>
      <c r="BT25" s="111"/>
      <c r="BU25" s="111">
        <v>102</v>
      </c>
      <c r="BV25" s="111">
        <v>50</v>
      </c>
      <c r="BW25" s="112">
        <f t="shared" si="51"/>
        <v>0.67105263157894735</v>
      </c>
      <c r="BX25" s="112">
        <f t="shared" si="52"/>
        <v>0.67105263157894735</v>
      </c>
      <c r="BY25" s="110"/>
      <c r="BZ25" s="111"/>
      <c r="CA25" s="111"/>
      <c r="CB25" s="111"/>
      <c r="CC25" s="111"/>
      <c r="CD25" s="112">
        <f t="shared" si="53"/>
        <v>0</v>
      </c>
      <c r="CE25" s="112">
        <f t="shared" si="54"/>
        <v>0</v>
      </c>
      <c r="CF25" s="110"/>
      <c r="CG25" s="111"/>
      <c r="CH25" s="111"/>
      <c r="CI25" s="111"/>
      <c r="CJ25" s="111"/>
      <c r="CK25" s="112">
        <f t="shared" si="55"/>
        <v>0</v>
      </c>
      <c r="CL25" s="112">
        <f t="shared" si="56"/>
        <v>0</v>
      </c>
    </row>
    <row r="26" spans="2:90" ht="14" x14ac:dyDescent="0.15">
      <c r="B26" s="107" t="s">
        <v>27</v>
      </c>
      <c r="C26" s="108">
        <v>178</v>
      </c>
      <c r="D26" s="108"/>
      <c r="E26" s="108">
        <v>1</v>
      </c>
      <c r="F26" s="109">
        <v>177</v>
      </c>
      <c r="G26" s="110">
        <v>147</v>
      </c>
      <c r="H26" s="111"/>
      <c r="I26" s="111">
        <v>13</v>
      </c>
      <c r="J26" s="111"/>
      <c r="K26" s="111">
        <v>18</v>
      </c>
      <c r="L26" s="112">
        <f t="shared" si="33"/>
        <v>0.903954802259887</v>
      </c>
      <c r="M26" s="113">
        <f t="shared" si="34"/>
        <v>0</v>
      </c>
      <c r="N26" s="110">
        <v>119</v>
      </c>
      <c r="O26" s="111"/>
      <c r="P26" s="111">
        <v>4</v>
      </c>
      <c r="Q26" s="111">
        <v>23</v>
      </c>
      <c r="R26" s="111">
        <v>32</v>
      </c>
      <c r="S26" s="112">
        <f t="shared" si="35"/>
        <v>0.82485875706214684</v>
      </c>
      <c r="T26" s="113">
        <f t="shared" si="36"/>
        <v>0.12994350282485875</v>
      </c>
      <c r="U26" s="110">
        <v>57</v>
      </c>
      <c r="V26" s="111"/>
      <c r="W26" s="111">
        <v>8</v>
      </c>
      <c r="X26" s="111">
        <v>74</v>
      </c>
      <c r="Y26" s="111">
        <v>39</v>
      </c>
      <c r="Z26" s="112">
        <f t="shared" si="37"/>
        <v>0.78531073446327682</v>
      </c>
      <c r="AA26" s="113">
        <f t="shared" si="38"/>
        <v>0.41807909604519772</v>
      </c>
      <c r="AB26" s="110">
        <v>22</v>
      </c>
      <c r="AC26" s="111"/>
      <c r="AD26" s="111">
        <v>2</v>
      </c>
      <c r="AE26" s="111">
        <v>110</v>
      </c>
      <c r="AF26" s="111">
        <v>44</v>
      </c>
      <c r="AG26" s="112">
        <f t="shared" si="39"/>
        <v>0.75706214689265539</v>
      </c>
      <c r="AH26" s="113">
        <f t="shared" si="40"/>
        <v>0.62146892655367236</v>
      </c>
      <c r="AI26" s="110">
        <v>5</v>
      </c>
      <c r="AJ26" s="111"/>
      <c r="AK26" s="111">
        <v>1</v>
      </c>
      <c r="AL26" s="111">
        <v>126</v>
      </c>
      <c r="AM26" s="111">
        <v>46</v>
      </c>
      <c r="AN26" s="112">
        <f t="shared" si="41"/>
        <v>0.74576271186440679</v>
      </c>
      <c r="AO26" s="113">
        <f t="shared" si="42"/>
        <v>0.71186440677966101</v>
      </c>
      <c r="AP26" s="110">
        <v>4</v>
      </c>
      <c r="AQ26" s="111"/>
      <c r="AR26" s="111">
        <v>3</v>
      </c>
      <c r="AS26" s="111">
        <v>127</v>
      </c>
      <c r="AT26" s="111">
        <f>F26-(AP26+AR26+AS26)</f>
        <v>43</v>
      </c>
      <c r="AU26" s="112">
        <f t="shared" si="43"/>
        <v>0.75706214689265539</v>
      </c>
      <c r="AV26" s="113">
        <f t="shared" si="44"/>
        <v>0.71751412429378536</v>
      </c>
      <c r="AW26" s="110">
        <v>2</v>
      </c>
      <c r="AX26" s="111"/>
      <c r="AY26" s="111"/>
      <c r="AZ26" s="111">
        <v>130</v>
      </c>
      <c r="BA26" s="111">
        <f>F26-AW26-AX26-AY26-AZ26</f>
        <v>45</v>
      </c>
      <c r="BB26" s="112">
        <f t="shared" si="45"/>
        <v>0.74576271186440679</v>
      </c>
      <c r="BC26" s="113">
        <f t="shared" si="46"/>
        <v>0.7344632768361582</v>
      </c>
      <c r="BD26" s="110">
        <v>1</v>
      </c>
      <c r="BE26" s="111"/>
      <c r="BF26" s="111"/>
      <c r="BG26" s="111">
        <v>132</v>
      </c>
      <c r="BH26" s="111">
        <f>F26-BG26-BD26</f>
        <v>44</v>
      </c>
      <c r="BI26" s="112">
        <f t="shared" si="47"/>
        <v>0.75141242937853103</v>
      </c>
      <c r="BJ26" s="113">
        <f t="shared" si="48"/>
        <v>0.74576271186440679</v>
      </c>
      <c r="BK26" s="110"/>
      <c r="BL26" s="111"/>
      <c r="BM26" s="111"/>
      <c r="BN26" s="111">
        <v>132</v>
      </c>
      <c r="BO26" s="111">
        <v>45</v>
      </c>
      <c r="BP26" s="112">
        <f t="shared" si="49"/>
        <v>0.74576271186440679</v>
      </c>
      <c r="BQ26" s="113">
        <f t="shared" si="50"/>
        <v>0.74576271186440679</v>
      </c>
      <c r="BR26" s="110"/>
      <c r="BS26" s="111"/>
      <c r="BT26" s="111"/>
      <c r="BU26" s="111"/>
      <c r="BV26" s="111"/>
      <c r="BW26" s="112">
        <f t="shared" si="51"/>
        <v>0</v>
      </c>
      <c r="BX26" s="112">
        <f t="shared" si="52"/>
        <v>0</v>
      </c>
      <c r="BY26" s="110"/>
      <c r="BZ26" s="111"/>
      <c r="CA26" s="111"/>
      <c r="CB26" s="111"/>
      <c r="CC26" s="111"/>
      <c r="CD26" s="112">
        <f t="shared" si="53"/>
        <v>0</v>
      </c>
      <c r="CE26" s="112">
        <f t="shared" si="54"/>
        <v>0</v>
      </c>
      <c r="CF26" s="110"/>
      <c r="CG26" s="111"/>
      <c r="CH26" s="111"/>
      <c r="CI26" s="111"/>
      <c r="CJ26" s="111"/>
      <c r="CK26" s="112">
        <f t="shared" si="55"/>
        <v>0</v>
      </c>
      <c r="CL26" s="112">
        <f t="shared" si="56"/>
        <v>0</v>
      </c>
    </row>
    <row r="27" spans="2:90" ht="14" x14ac:dyDescent="0.15">
      <c r="B27" s="107" t="s">
        <v>47</v>
      </c>
      <c r="C27" s="108">
        <f t="shared" si="32"/>
        <v>180</v>
      </c>
      <c r="D27" s="108"/>
      <c r="E27" s="108"/>
      <c r="F27" s="109">
        <v>180</v>
      </c>
      <c r="G27" s="110">
        <v>165</v>
      </c>
      <c r="H27" s="111"/>
      <c r="I27" s="111">
        <v>10</v>
      </c>
      <c r="J27" s="111"/>
      <c r="K27" s="111">
        <v>5</v>
      </c>
      <c r="L27" s="115">
        <f t="shared" si="33"/>
        <v>0.97222222222222221</v>
      </c>
      <c r="M27" s="116">
        <f t="shared" si="34"/>
        <v>0</v>
      </c>
      <c r="N27" s="110">
        <v>132</v>
      </c>
      <c r="O27" s="111"/>
      <c r="P27" s="111">
        <v>1</v>
      </c>
      <c r="Q27" s="111">
        <v>26</v>
      </c>
      <c r="R27" s="111">
        <v>21</v>
      </c>
      <c r="S27" s="115">
        <f t="shared" si="35"/>
        <v>0.8833333333333333</v>
      </c>
      <c r="T27" s="113">
        <f t="shared" si="36"/>
        <v>0.14444444444444443</v>
      </c>
      <c r="U27" s="110">
        <v>76</v>
      </c>
      <c r="V27" s="111"/>
      <c r="W27" s="111">
        <v>4</v>
      </c>
      <c r="X27" s="111">
        <v>73</v>
      </c>
      <c r="Y27" s="111">
        <v>27</v>
      </c>
      <c r="Z27" s="115">
        <f t="shared" si="37"/>
        <v>0.85</v>
      </c>
      <c r="AA27" s="116">
        <f t="shared" si="38"/>
        <v>0.40555555555555556</v>
      </c>
      <c r="AB27" s="110">
        <v>32</v>
      </c>
      <c r="AC27" s="111"/>
      <c r="AD27" s="111">
        <v>2</v>
      </c>
      <c r="AE27" s="111">
        <v>116</v>
      </c>
      <c r="AF27" s="111">
        <v>30</v>
      </c>
      <c r="AG27" s="115">
        <f t="shared" si="39"/>
        <v>0.83333333333333337</v>
      </c>
      <c r="AH27" s="113">
        <f t="shared" si="40"/>
        <v>0.64444444444444449</v>
      </c>
      <c r="AI27" s="110">
        <v>5</v>
      </c>
      <c r="AJ27" s="111"/>
      <c r="AK27" s="111">
        <v>1</v>
      </c>
      <c r="AL27" s="111">
        <v>142</v>
      </c>
      <c r="AM27" s="111">
        <f>F27-(AI27+AK27+AL27)</f>
        <v>32</v>
      </c>
      <c r="AN27" s="115">
        <f t="shared" si="41"/>
        <v>0.82222222222222219</v>
      </c>
      <c r="AO27" s="116">
        <f t="shared" si="42"/>
        <v>0.78888888888888886</v>
      </c>
      <c r="AP27" s="110">
        <v>3</v>
      </c>
      <c r="AQ27" s="111"/>
      <c r="AR27" s="111"/>
      <c r="AS27" s="111">
        <v>146</v>
      </c>
      <c r="AT27" s="111">
        <f>F27-AP27-AQ27-AR27-AS27</f>
        <v>31</v>
      </c>
      <c r="AU27" s="112">
        <f t="shared" si="43"/>
        <v>0.82777777777777772</v>
      </c>
      <c r="AV27" s="113">
        <f t="shared" si="44"/>
        <v>0.81111111111111112</v>
      </c>
      <c r="AW27" s="110">
        <v>1</v>
      </c>
      <c r="AX27" s="111"/>
      <c r="AY27" s="111"/>
      <c r="AZ27" s="111">
        <v>146</v>
      </c>
      <c r="BA27" s="111">
        <f>F27-AZ27-AW27</f>
        <v>33</v>
      </c>
      <c r="BB27" s="115">
        <f t="shared" si="45"/>
        <v>0.81666666666666665</v>
      </c>
      <c r="BC27" s="116">
        <f t="shared" si="46"/>
        <v>0.81111111111111112</v>
      </c>
      <c r="BD27" s="110">
        <v>1</v>
      </c>
      <c r="BE27" s="111"/>
      <c r="BF27" s="111"/>
      <c r="BG27" s="111">
        <v>146</v>
      </c>
      <c r="BH27" s="111">
        <v>33</v>
      </c>
      <c r="BI27" s="115">
        <f t="shared" si="47"/>
        <v>0.81666666666666665</v>
      </c>
      <c r="BJ27" s="113">
        <f t="shared" si="48"/>
        <v>0.81111111111111112</v>
      </c>
      <c r="BK27" s="110"/>
      <c r="BL27" s="111"/>
      <c r="BM27" s="111"/>
      <c r="BN27" s="111"/>
      <c r="BO27" s="111"/>
      <c r="BP27" s="115">
        <f t="shared" si="49"/>
        <v>0</v>
      </c>
      <c r="BQ27" s="116">
        <f t="shared" si="50"/>
        <v>0</v>
      </c>
      <c r="BR27" s="110"/>
      <c r="BS27" s="111"/>
      <c r="BT27" s="111"/>
      <c r="BU27" s="111"/>
      <c r="BV27" s="111"/>
      <c r="BW27" s="115">
        <f t="shared" si="51"/>
        <v>0</v>
      </c>
      <c r="BX27" s="112">
        <f t="shared" si="52"/>
        <v>0</v>
      </c>
      <c r="BY27" s="110"/>
      <c r="BZ27" s="111"/>
      <c r="CA27" s="111"/>
      <c r="CB27" s="111"/>
      <c r="CC27" s="111"/>
      <c r="CD27" s="115">
        <f t="shared" si="53"/>
        <v>0</v>
      </c>
      <c r="CE27" s="112">
        <f t="shared" si="54"/>
        <v>0</v>
      </c>
      <c r="CF27" s="110"/>
      <c r="CG27" s="111"/>
      <c r="CH27" s="111"/>
      <c r="CI27" s="111"/>
      <c r="CJ27" s="111"/>
      <c r="CK27" s="115">
        <f t="shared" si="55"/>
        <v>0</v>
      </c>
      <c r="CL27" s="112">
        <f t="shared" si="56"/>
        <v>0</v>
      </c>
    </row>
    <row r="28" spans="2:90" ht="14" x14ac:dyDescent="0.15">
      <c r="B28" s="107" t="s">
        <v>48</v>
      </c>
      <c r="C28" s="108">
        <f t="shared" si="32"/>
        <v>264</v>
      </c>
      <c r="D28" s="108"/>
      <c r="E28" s="108"/>
      <c r="F28" s="109">
        <v>264</v>
      </c>
      <c r="G28" s="110">
        <v>233</v>
      </c>
      <c r="H28" s="111"/>
      <c r="I28" s="111">
        <v>10</v>
      </c>
      <c r="J28" s="111">
        <v>1</v>
      </c>
      <c r="K28" s="111">
        <v>20</v>
      </c>
      <c r="L28" s="120">
        <f t="shared" si="33"/>
        <v>0.9242424242424242</v>
      </c>
      <c r="M28" s="121">
        <f t="shared" si="34"/>
        <v>3.787878787878788E-3</v>
      </c>
      <c r="N28" s="111">
        <v>190</v>
      </c>
      <c r="O28" s="111"/>
      <c r="P28" s="111">
        <v>3</v>
      </c>
      <c r="Q28" s="111">
        <v>36</v>
      </c>
      <c r="R28" s="111">
        <v>35</v>
      </c>
      <c r="S28" s="120">
        <f t="shared" si="35"/>
        <v>0.86742424242424243</v>
      </c>
      <c r="T28" s="113">
        <f t="shared" si="36"/>
        <v>0.13636363636363635</v>
      </c>
      <c r="U28" s="110">
        <v>83</v>
      </c>
      <c r="V28" s="111"/>
      <c r="W28" s="111">
        <v>3</v>
      </c>
      <c r="X28" s="111">
        <v>126</v>
      </c>
      <c r="Y28" s="111">
        <v>52</v>
      </c>
      <c r="Z28" s="120">
        <f t="shared" si="37"/>
        <v>0.80303030303030298</v>
      </c>
      <c r="AA28" s="121">
        <f t="shared" si="38"/>
        <v>0.47727272727272729</v>
      </c>
      <c r="AB28" s="111">
        <v>26</v>
      </c>
      <c r="AC28" s="111"/>
      <c r="AD28" s="111">
        <v>1</v>
      </c>
      <c r="AE28" s="111">
        <v>141</v>
      </c>
      <c r="AF28" s="111">
        <f>F28-(AB28+AD28+AE28)</f>
        <v>96</v>
      </c>
      <c r="AG28" s="120">
        <f t="shared" si="39"/>
        <v>0.63636363636363635</v>
      </c>
      <c r="AH28" s="113">
        <f t="shared" si="40"/>
        <v>0.53409090909090906</v>
      </c>
      <c r="AI28" s="110">
        <v>5</v>
      </c>
      <c r="AJ28" s="111"/>
      <c r="AK28" s="111"/>
      <c r="AL28" s="111">
        <v>204</v>
      </c>
      <c r="AM28" s="111">
        <f>F28-AI28-AJ28-AK28-AL28</f>
        <v>55</v>
      </c>
      <c r="AN28" s="120">
        <f t="shared" si="41"/>
        <v>0.79166666666666663</v>
      </c>
      <c r="AO28" s="121">
        <f t="shared" si="42"/>
        <v>0.77272727272727271</v>
      </c>
      <c r="AP28" s="110">
        <v>2</v>
      </c>
      <c r="AQ28" s="111"/>
      <c r="AR28" s="111">
        <v>1</v>
      </c>
      <c r="AS28" s="111">
        <v>209</v>
      </c>
      <c r="AT28" s="111">
        <f>F28-AS28-AR28-AP28</f>
        <v>52</v>
      </c>
      <c r="AU28" s="115">
        <f t="shared" si="43"/>
        <v>0.80303030303030298</v>
      </c>
      <c r="AV28" s="113">
        <f t="shared" si="44"/>
        <v>0.79166666666666663</v>
      </c>
      <c r="AW28" s="110">
        <v>1</v>
      </c>
      <c r="AX28" s="111"/>
      <c r="AY28" s="111"/>
      <c r="AZ28" s="111">
        <v>211</v>
      </c>
      <c r="BA28" s="111">
        <f t="shared" ref="BA28:BA29" si="57">F28-AZ28-AW28</f>
        <v>52</v>
      </c>
      <c r="BB28" s="120">
        <f t="shared" si="45"/>
        <v>0.80303030303030298</v>
      </c>
      <c r="BC28" s="121">
        <f t="shared" si="46"/>
        <v>0.7992424242424242</v>
      </c>
      <c r="BD28" s="111"/>
      <c r="BE28" s="111"/>
      <c r="BF28" s="111"/>
      <c r="BG28" s="111"/>
      <c r="BH28" s="111"/>
      <c r="BI28" s="120">
        <f t="shared" si="47"/>
        <v>0</v>
      </c>
      <c r="BJ28" s="113">
        <f t="shared" si="48"/>
        <v>0</v>
      </c>
      <c r="BK28" s="110"/>
      <c r="BL28" s="111"/>
      <c r="BM28" s="111"/>
      <c r="BN28" s="111"/>
      <c r="BO28" s="111"/>
      <c r="BP28" s="120">
        <f t="shared" si="49"/>
        <v>0</v>
      </c>
      <c r="BQ28" s="121">
        <f t="shared" si="50"/>
        <v>0</v>
      </c>
      <c r="BR28" s="111"/>
      <c r="BS28" s="111"/>
      <c r="BT28" s="111"/>
      <c r="BU28" s="111"/>
      <c r="BV28" s="111"/>
      <c r="BW28" s="120">
        <f t="shared" si="51"/>
        <v>0</v>
      </c>
      <c r="BX28" s="117">
        <f t="shared" si="52"/>
        <v>0</v>
      </c>
      <c r="BY28" s="110"/>
      <c r="BZ28" s="111"/>
      <c r="CA28" s="111"/>
      <c r="CB28" s="111"/>
      <c r="CC28" s="111"/>
      <c r="CD28" s="120">
        <f t="shared" si="53"/>
        <v>0</v>
      </c>
      <c r="CE28" s="112">
        <f t="shared" si="54"/>
        <v>0</v>
      </c>
      <c r="CF28" s="110"/>
      <c r="CG28" s="111"/>
      <c r="CH28" s="111"/>
      <c r="CI28" s="111"/>
      <c r="CJ28" s="111"/>
      <c r="CK28" s="120">
        <f t="shared" si="55"/>
        <v>0</v>
      </c>
      <c r="CL28" s="112">
        <f t="shared" si="56"/>
        <v>0</v>
      </c>
    </row>
    <row r="29" spans="2:90" ht="14" x14ac:dyDescent="0.15">
      <c r="B29" s="107" t="s">
        <v>49</v>
      </c>
      <c r="C29" s="108">
        <v>255</v>
      </c>
      <c r="D29" s="108">
        <v>1</v>
      </c>
      <c r="E29" s="108"/>
      <c r="F29" s="109">
        <v>255</v>
      </c>
      <c r="G29" s="110">
        <v>212</v>
      </c>
      <c r="H29" s="111"/>
      <c r="I29" s="111">
        <v>15</v>
      </c>
      <c r="J29" s="111">
        <v>2</v>
      </c>
      <c r="K29" s="111">
        <v>26</v>
      </c>
      <c r="L29" s="118">
        <f t="shared" si="33"/>
        <v>0.89803921568627454</v>
      </c>
      <c r="M29" s="122">
        <f t="shared" si="34"/>
        <v>7.8431372549019607E-3</v>
      </c>
      <c r="N29" s="111">
        <v>167</v>
      </c>
      <c r="O29" s="111"/>
      <c r="P29" s="111">
        <v>5</v>
      </c>
      <c r="Q29" s="111">
        <v>35</v>
      </c>
      <c r="R29" s="111">
        <v>48</v>
      </c>
      <c r="S29" s="120">
        <f t="shared" si="35"/>
        <v>0.81176470588235294</v>
      </c>
      <c r="T29" s="113">
        <f t="shared" si="36"/>
        <v>0.13725490196078433</v>
      </c>
      <c r="U29" s="110">
        <v>92</v>
      </c>
      <c r="V29" s="111"/>
      <c r="W29" s="111">
        <v>1</v>
      </c>
      <c r="X29" s="111">
        <v>107</v>
      </c>
      <c r="Y29" s="111">
        <f>F29-(U29+W29+X29)</f>
        <v>55</v>
      </c>
      <c r="Z29" s="118">
        <f t="shared" si="37"/>
        <v>0.78431372549019607</v>
      </c>
      <c r="AA29" s="122">
        <f t="shared" si="38"/>
        <v>0.41960784313725491</v>
      </c>
      <c r="AB29" s="111">
        <v>29</v>
      </c>
      <c r="AC29" s="111"/>
      <c r="AD29" s="111">
        <v>3</v>
      </c>
      <c r="AE29" s="111">
        <v>168</v>
      </c>
      <c r="AF29" s="111">
        <f t="shared" ref="AF29:AF33" si="58">F29-(AB29+AD29+AE29)</f>
        <v>55</v>
      </c>
      <c r="AG29" s="120">
        <f t="shared" si="39"/>
        <v>0.78431372549019607</v>
      </c>
      <c r="AH29" s="113">
        <f t="shared" si="40"/>
        <v>0.6588235294117647</v>
      </c>
      <c r="AI29" s="110">
        <v>7</v>
      </c>
      <c r="AJ29" s="111"/>
      <c r="AK29" s="111">
        <v>3</v>
      </c>
      <c r="AL29" s="111">
        <v>187</v>
      </c>
      <c r="AM29" s="111">
        <f>F29-AL29-AK29-AI29</f>
        <v>58</v>
      </c>
      <c r="AN29" s="118">
        <f t="shared" si="41"/>
        <v>0.77254901960784317</v>
      </c>
      <c r="AO29" s="122">
        <f t="shared" si="42"/>
        <v>0.73333333333333328</v>
      </c>
      <c r="AP29" s="111">
        <v>3</v>
      </c>
      <c r="AQ29" s="111"/>
      <c r="AR29" s="111">
        <v>1</v>
      </c>
      <c r="AS29" s="111">
        <v>193</v>
      </c>
      <c r="AT29" s="111">
        <f t="shared" ref="AT29:AT30" si="59">F29-AS29-AR29-AP29</f>
        <v>58</v>
      </c>
      <c r="AU29" s="120">
        <f t="shared" si="43"/>
        <v>0.77254901960784317</v>
      </c>
      <c r="AV29" s="113">
        <f t="shared" si="44"/>
        <v>0.75686274509803919</v>
      </c>
      <c r="AW29" s="110">
        <v>1</v>
      </c>
      <c r="AX29" s="111"/>
      <c r="AY29" s="111"/>
      <c r="AZ29" s="111">
        <v>198</v>
      </c>
      <c r="BA29" s="111">
        <f t="shared" si="57"/>
        <v>56</v>
      </c>
      <c r="BB29" s="118">
        <f t="shared" si="45"/>
        <v>0.7803921568627451</v>
      </c>
      <c r="BC29" s="122">
        <f t="shared" si="46"/>
        <v>0.77647058823529413</v>
      </c>
      <c r="BD29" s="111"/>
      <c r="BE29" s="111"/>
      <c r="BF29" s="111"/>
      <c r="BG29" s="111"/>
      <c r="BH29" s="111"/>
      <c r="BI29" s="120">
        <f t="shared" si="47"/>
        <v>0</v>
      </c>
      <c r="BJ29" s="113">
        <f t="shared" si="48"/>
        <v>0</v>
      </c>
      <c r="BK29" s="110"/>
      <c r="BL29" s="111"/>
      <c r="BM29" s="111"/>
      <c r="BN29" s="111"/>
      <c r="BO29" s="111"/>
      <c r="BP29" s="118">
        <f t="shared" si="49"/>
        <v>0</v>
      </c>
      <c r="BQ29" s="122">
        <f t="shared" si="50"/>
        <v>0</v>
      </c>
      <c r="BR29" s="111"/>
      <c r="BS29" s="111"/>
      <c r="BT29" s="111"/>
      <c r="BU29" s="111"/>
      <c r="BV29" s="111"/>
      <c r="BW29" s="120">
        <f t="shared" si="51"/>
        <v>0</v>
      </c>
      <c r="BX29" s="117">
        <f t="shared" si="52"/>
        <v>0</v>
      </c>
      <c r="BY29" s="110"/>
      <c r="BZ29" s="111"/>
      <c r="CA29" s="111"/>
      <c r="CB29" s="111"/>
      <c r="CC29" s="111"/>
      <c r="CD29" s="120">
        <f t="shared" si="53"/>
        <v>0</v>
      </c>
      <c r="CE29" s="112">
        <f t="shared" si="54"/>
        <v>0</v>
      </c>
      <c r="CF29" s="110"/>
      <c r="CG29" s="111"/>
      <c r="CH29" s="111"/>
      <c r="CI29" s="111"/>
      <c r="CJ29" s="111"/>
      <c r="CK29" s="120">
        <f t="shared" si="55"/>
        <v>0</v>
      </c>
      <c r="CL29" s="112">
        <f t="shared" si="56"/>
        <v>0</v>
      </c>
    </row>
    <row r="30" spans="2:90" ht="14" x14ac:dyDescent="0.15">
      <c r="B30" s="107" t="s">
        <v>68</v>
      </c>
      <c r="C30" s="108">
        <v>275</v>
      </c>
      <c r="D30" s="108">
        <v>1</v>
      </c>
      <c r="E30" s="108"/>
      <c r="F30" s="109">
        <v>274</v>
      </c>
      <c r="G30" s="110">
        <v>253</v>
      </c>
      <c r="H30" s="111"/>
      <c r="I30" s="111">
        <v>6</v>
      </c>
      <c r="J30" s="111"/>
      <c r="K30" s="111">
        <v>16</v>
      </c>
      <c r="L30" s="118">
        <f t="shared" si="33"/>
        <v>0.94525547445255476</v>
      </c>
      <c r="M30" s="122">
        <f t="shared" si="34"/>
        <v>0</v>
      </c>
      <c r="N30" s="111">
        <v>205</v>
      </c>
      <c r="O30" s="111"/>
      <c r="P30" s="111">
        <v>6</v>
      </c>
      <c r="Q30" s="111">
        <v>34</v>
      </c>
      <c r="R30" s="111">
        <f>F30-(N30+P30+Q30)</f>
        <v>29</v>
      </c>
      <c r="S30" s="120">
        <f t="shared" si="35"/>
        <v>0.8941605839416058</v>
      </c>
      <c r="T30" s="113">
        <f t="shared" si="36"/>
        <v>0.12408759124087591</v>
      </c>
      <c r="U30" s="110">
        <v>80</v>
      </c>
      <c r="V30" s="111"/>
      <c r="W30" s="111">
        <v>7</v>
      </c>
      <c r="X30" s="111">
        <v>145</v>
      </c>
      <c r="Y30" s="111">
        <f t="shared" ref="Y30:Y34" si="60">F30-(U30+W30+X30)</f>
        <v>42</v>
      </c>
      <c r="Z30" s="118">
        <f t="shared" si="37"/>
        <v>0.84671532846715325</v>
      </c>
      <c r="AA30" s="122">
        <f t="shared" si="38"/>
        <v>0.52919708029197077</v>
      </c>
      <c r="AB30" s="111">
        <v>20</v>
      </c>
      <c r="AC30" s="111"/>
      <c r="AD30" s="111"/>
      <c r="AE30" s="111">
        <v>209</v>
      </c>
      <c r="AF30" s="111">
        <f t="shared" si="58"/>
        <v>45</v>
      </c>
      <c r="AG30" s="120">
        <f t="shared" si="39"/>
        <v>0.83576642335766427</v>
      </c>
      <c r="AH30" s="113">
        <f t="shared" si="40"/>
        <v>0.76277372262773724</v>
      </c>
      <c r="AI30" s="110">
        <v>7</v>
      </c>
      <c r="AJ30" s="111"/>
      <c r="AK30" s="111"/>
      <c r="AL30" s="111">
        <v>223</v>
      </c>
      <c r="AM30" s="111">
        <f t="shared" ref="AM30:AM32" si="61">F30-AL30-AK30-AI30</f>
        <v>44</v>
      </c>
      <c r="AN30" s="118">
        <f t="shared" si="41"/>
        <v>0.83941605839416056</v>
      </c>
      <c r="AO30" s="122">
        <f t="shared" si="42"/>
        <v>0.81386861313868608</v>
      </c>
      <c r="AP30" s="111">
        <v>2</v>
      </c>
      <c r="AQ30" s="111"/>
      <c r="AR30" s="111">
        <v>1</v>
      </c>
      <c r="AS30" s="111">
        <v>229</v>
      </c>
      <c r="AT30" s="111">
        <f t="shared" si="59"/>
        <v>42</v>
      </c>
      <c r="AU30" s="120">
        <f t="shared" si="43"/>
        <v>0.84671532846715325</v>
      </c>
      <c r="AV30" s="113">
        <f t="shared" si="44"/>
        <v>0.83576642335766427</v>
      </c>
      <c r="AW30" s="110"/>
      <c r="AX30" s="111"/>
      <c r="AY30" s="111"/>
      <c r="AZ30" s="111"/>
      <c r="BA30" s="111"/>
      <c r="BB30" s="118"/>
      <c r="BC30" s="122"/>
      <c r="BD30" s="111"/>
      <c r="BE30" s="111"/>
      <c r="BF30" s="111"/>
      <c r="BG30" s="111"/>
      <c r="BH30" s="111"/>
      <c r="BI30" s="120">
        <f t="shared" si="47"/>
        <v>0</v>
      </c>
      <c r="BJ30" s="113">
        <f t="shared" si="48"/>
        <v>0</v>
      </c>
      <c r="BK30" s="110"/>
      <c r="BL30" s="111"/>
      <c r="BM30" s="111"/>
      <c r="BN30" s="111"/>
      <c r="BO30" s="111"/>
      <c r="BP30" s="118">
        <f t="shared" si="49"/>
        <v>0</v>
      </c>
      <c r="BQ30" s="122">
        <f t="shared" si="50"/>
        <v>0</v>
      </c>
      <c r="BR30" s="111"/>
      <c r="BS30" s="111"/>
      <c r="BT30" s="111"/>
      <c r="BU30" s="111"/>
      <c r="BV30" s="111"/>
      <c r="BW30" s="120">
        <f t="shared" si="51"/>
        <v>0</v>
      </c>
      <c r="BX30" s="117">
        <f t="shared" si="52"/>
        <v>0</v>
      </c>
      <c r="BY30" s="110"/>
      <c r="BZ30" s="111"/>
      <c r="CA30" s="111"/>
      <c r="CB30" s="111"/>
      <c r="CC30" s="111"/>
      <c r="CD30" s="118">
        <f t="shared" si="53"/>
        <v>0</v>
      </c>
      <c r="CE30" s="112">
        <f t="shared" si="54"/>
        <v>0</v>
      </c>
      <c r="CF30" s="110"/>
      <c r="CG30" s="111"/>
      <c r="CH30" s="111"/>
      <c r="CI30" s="111"/>
      <c r="CJ30" s="111"/>
      <c r="CK30" s="118">
        <f t="shared" si="55"/>
        <v>0</v>
      </c>
      <c r="CL30" s="112">
        <f t="shared" si="56"/>
        <v>0</v>
      </c>
    </row>
    <row r="31" spans="2:90" ht="14" x14ac:dyDescent="0.15">
      <c r="B31" s="107" t="s">
        <v>70</v>
      </c>
      <c r="C31" s="108">
        <v>231</v>
      </c>
      <c r="D31" s="108"/>
      <c r="E31" s="108"/>
      <c r="F31" s="109">
        <v>231</v>
      </c>
      <c r="G31" s="110">
        <v>199</v>
      </c>
      <c r="H31" s="111"/>
      <c r="I31" s="111">
        <v>11</v>
      </c>
      <c r="J31" s="111"/>
      <c r="K31" s="111">
        <f>F31-(G31+I31+J31)</f>
        <v>21</v>
      </c>
      <c r="L31" s="120">
        <f t="shared" si="33"/>
        <v>0.90909090909090906</v>
      </c>
      <c r="M31" s="122">
        <f t="shared" si="34"/>
        <v>0</v>
      </c>
      <c r="N31" s="111">
        <v>159</v>
      </c>
      <c r="O31" s="111"/>
      <c r="P31" s="111">
        <v>2</v>
      </c>
      <c r="Q31" s="111">
        <v>28</v>
      </c>
      <c r="R31" s="111">
        <f>F31-N31-O31-P31-Q31</f>
        <v>42</v>
      </c>
      <c r="S31" s="120">
        <f>IF($F31="","",((N31+O31+P31+Q31)/$F31))</f>
        <v>0.81818181818181823</v>
      </c>
      <c r="T31" s="113">
        <f>IF($F31="","",(Q31/$F31))</f>
        <v>0.12121212121212122</v>
      </c>
      <c r="U31" s="110">
        <v>61</v>
      </c>
      <c r="V31" s="111"/>
      <c r="W31" s="111"/>
      <c r="X31" s="111">
        <v>125</v>
      </c>
      <c r="Y31" s="111">
        <f t="shared" si="60"/>
        <v>45</v>
      </c>
      <c r="Z31" s="120">
        <f>IF($F31="","",((U31+V31+W31+X31)/$F31))</f>
        <v>0.80519480519480524</v>
      </c>
      <c r="AA31" s="122">
        <f>IF($F31="","",(X31/$F31))</f>
        <v>0.54112554112554112</v>
      </c>
      <c r="AB31" s="111">
        <v>15</v>
      </c>
      <c r="AC31" s="111"/>
      <c r="AD31" s="111">
        <v>1</v>
      </c>
      <c r="AE31" s="111">
        <v>167</v>
      </c>
      <c r="AF31" s="111">
        <f t="shared" si="58"/>
        <v>48</v>
      </c>
      <c r="AG31" s="120">
        <f>IF($F31="","",((AB31+AC31+AD31+AE31)/$F31))</f>
        <v>0.79220779220779225</v>
      </c>
      <c r="AH31" s="113">
        <f>IF($F31="","",(AE31/$F31))</f>
        <v>0.72294372294372289</v>
      </c>
      <c r="AI31" s="110">
        <v>1</v>
      </c>
      <c r="AJ31" s="111"/>
      <c r="AK31" s="111"/>
      <c r="AL31" s="111">
        <v>182</v>
      </c>
      <c r="AM31" s="111">
        <f t="shared" si="61"/>
        <v>48</v>
      </c>
      <c r="AN31" s="120">
        <f>IF($F31="","",((AI31+AJ31+AK31+AL31)/$F31))</f>
        <v>0.79220779220779225</v>
      </c>
      <c r="AO31" s="122">
        <f>IF($F31="","",(AL31/$F31))</f>
        <v>0.78787878787878785</v>
      </c>
      <c r="AP31" s="111"/>
      <c r="AQ31" s="111"/>
      <c r="AR31" s="111"/>
      <c r="AS31" s="111"/>
      <c r="AT31" s="111"/>
      <c r="AU31" s="120"/>
      <c r="AV31" s="113"/>
      <c r="AW31" s="110"/>
      <c r="AX31" s="111"/>
      <c r="AY31" s="111"/>
      <c r="AZ31" s="111"/>
      <c r="BA31" s="111"/>
      <c r="BB31" s="120"/>
      <c r="BC31" s="122"/>
      <c r="BD31" s="111"/>
      <c r="BE31" s="111"/>
      <c r="BF31" s="111"/>
      <c r="BG31" s="111"/>
      <c r="BH31" s="111"/>
      <c r="BI31" s="120">
        <f t="shared" si="47"/>
        <v>0</v>
      </c>
      <c r="BJ31" s="113">
        <f t="shared" si="48"/>
        <v>0</v>
      </c>
      <c r="BK31" s="110"/>
      <c r="BL31" s="111"/>
      <c r="BM31" s="111"/>
      <c r="BN31" s="111"/>
      <c r="BO31" s="111"/>
      <c r="BP31" s="120">
        <f t="shared" si="49"/>
        <v>0</v>
      </c>
      <c r="BQ31" s="122">
        <f t="shared" si="50"/>
        <v>0</v>
      </c>
      <c r="BR31" s="111"/>
      <c r="BS31" s="111"/>
      <c r="BT31" s="111"/>
      <c r="BU31" s="111"/>
      <c r="BV31" s="111"/>
      <c r="BW31" s="120">
        <f t="shared" si="51"/>
        <v>0</v>
      </c>
      <c r="BX31" s="112">
        <f t="shared" si="52"/>
        <v>0</v>
      </c>
      <c r="BY31" s="110"/>
      <c r="BZ31" s="111"/>
      <c r="CA31" s="111"/>
      <c r="CB31" s="111"/>
      <c r="CC31" s="111"/>
      <c r="CD31" s="120">
        <f t="shared" si="53"/>
        <v>0</v>
      </c>
      <c r="CE31" s="122">
        <f t="shared" si="54"/>
        <v>0</v>
      </c>
      <c r="CF31" s="110"/>
      <c r="CG31" s="111"/>
      <c r="CH31" s="111"/>
      <c r="CI31" s="111"/>
      <c r="CJ31" s="111"/>
      <c r="CK31" s="120">
        <f t="shared" si="55"/>
        <v>0</v>
      </c>
      <c r="CL31" s="118">
        <f t="shared" si="56"/>
        <v>0</v>
      </c>
    </row>
    <row r="32" spans="2:90" ht="14" x14ac:dyDescent="0.15">
      <c r="B32" s="107" t="s">
        <v>72</v>
      </c>
      <c r="C32" s="108">
        <v>220</v>
      </c>
      <c r="D32" s="108"/>
      <c r="E32" s="108"/>
      <c r="F32" s="109">
        <v>220</v>
      </c>
      <c r="G32" s="110">
        <v>196</v>
      </c>
      <c r="H32" s="111"/>
      <c r="I32" s="111">
        <v>4</v>
      </c>
      <c r="J32" s="111">
        <v>1</v>
      </c>
      <c r="K32" s="111">
        <f>F32-(G32+I32+J32)</f>
        <v>19</v>
      </c>
      <c r="L32" s="118">
        <f t="shared" si="33"/>
        <v>0.91363636363636369</v>
      </c>
      <c r="M32" s="117">
        <f t="shared" si="34"/>
        <v>4.5454545454545452E-3</v>
      </c>
      <c r="N32" s="110">
        <v>145</v>
      </c>
      <c r="O32" s="111"/>
      <c r="P32" s="111">
        <v>5</v>
      </c>
      <c r="Q32" s="111">
        <v>42</v>
      </c>
      <c r="R32" s="111">
        <f t="shared" ref="R32:R35" si="62">F32-N32-O32-P32-Q32</f>
        <v>28</v>
      </c>
      <c r="S32" s="120">
        <f>IF($F32="","",((N32+O32+P32+Q32)/$F32))</f>
        <v>0.87272727272727268</v>
      </c>
      <c r="T32" s="113">
        <f>IF($F32="","",(Q32/$F32))</f>
        <v>0.19090909090909092</v>
      </c>
      <c r="U32" s="110">
        <v>50</v>
      </c>
      <c r="V32" s="111"/>
      <c r="W32" s="111">
        <v>2</v>
      </c>
      <c r="X32" s="111">
        <v>130</v>
      </c>
      <c r="Y32" s="111">
        <f t="shared" si="60"/>
        <v>38</v>
      </c>
      <c r="Z32" s="118">
        <f>IF($F32="","",((U32+V32+W32+X32)/$F32))</f>
        <v>0.82727272727272727</v>
      </c>
      <c r="AA32" s="117">
        <f>IF($F32="","",(X32/$F32))</f>
        <v>0.59090909090909094</v>
      </c>
      <c r="AB32" s="110">
        <v>13</v>
      </c>
      <c r="AC32" s="111"/>
      <c r="AD32" s="111"/>
      <c r="AE32" s="111">
        <v>167</v>
      </c>
      <c r="AF32" s="111">
        <f t="shared" si="58"/>
        <v>40</v>
      </c>
      <c r="AG32" s="120">
        <f>IF($F32="","",((AB32+AC32+AD32+AE32)/$F32))</f>
        <v>0.81818181818181823</v>
      </c>
      <c r="AH32" s="113">
        <f>IF($F32="","",(AE32/$F32))</f>
        <v>0.75909090909090904</v>
      </c>
      <c r="AI32" s="110">
        <v>2</v>
      </c>
      <c r="AJ32" s="111"/>
      <c r="AK32" s="111"/>
      <c r="AL32" s="111">
        <v>180</v>
      </c>
      <c r="AM32" s="111">
        <f t="shared" si="61"/>
        <v>38</v>
      </c>
      <c r="AN32" s="118">
        <f>IF($F32="","",((AI32+AJ32+AK32+AL32)/$F32))</f>
        <v>0.82727272727272727</v>
      </c>
      <c r="AO32" s="117">
        <f>IF($F32="","",(AL32/$F32))</f>
        <v>0.81818181818181823</v>
      </c>
      <c r="AP32" s="110"/>
      <c r="AQ32" s="111"/>
      <c r="AR32" s="111"/>
      <c r="AS32" s="111"/>
      <c r="AT32" s="111"/>
      <c r="AU32" s="120"/>
      <c r="AV32" s="113"/>
      <c r="AW32" s="110"/>
      <c r="AX32" s="111"/>
      <c r="AY32" s="111"/>
      <c r="AZ32" s="111"/>
      <c r="BA32" s="111"/>
      <c r="BB32" s="118"/>
      <c r="BC32" s="117"/>
      <c r="BD32" s="110"/>
      <c r="BE32" s="111"/>
      <c r="BF32" s="111"/>
      <c r="BG32" s="111"/>
      <c r="BH32" s="111"/>
      <c r="BI32" s="120">
        <f t="shared" si="47"/>
        <v>0</v>
      </c>
      <c r="BJ32" s="113">
        <f t="shared" si="48"/>
        <v>0</v>
      </c>
      <c r="BK32" s="110"/>
      <c r="BL32" s="111"/>
      <c r="BM32" s="111"/>
      <c r="BN32" s="111"/>
      <c r="BO32" s="111"/>
      <c r="BP32" s="118">
        <f t="shared" si="49"/>
        <v>0</v>
      </c>
      <c r="BQ32" s="117">
        <f t="shared" si="50"/>
        <v>0</v>
      </c>
      <c r="BR32" s="110"/>
      <c r="BS32" s="111"/>
      <c r="BT32" s="111"/>
      <c r="BU32" s="111"/>
      <c r="BV32" s="111"/>
      <c r="BW32" s="120">
        <f t="shared" si="51"/>
        <v>0</v>
      </c>
      <c r="BX32" s="112">
        <f t="shared" si="52"/>
        <v>0</v>
      </c>
      <c r="BY32" s="110"/>
      <c r="BZ32" s="111"/>
      <c r="CA32" s="111"/>
      <c r="CB32" s="111"/>
      <c r="CC32" s="111"/>
      <c r="CD32" s="118">
        <f t="shared" si="53"/>
        <v>0</v>
      </c>
      <c r="CE32" s="117">
        <f t="shared" si="54"/>
        <v>0</v>
      </c>
      <c r="CF32" s="110"/>
      <c r="CG32" s="111"/>
      <c r="CH32" s="111"/>
      <c r="CI32" s="111"/>
      <c r="CJ32" s="111"/>
      <c r="CK32" s="120">
        <f>IF($F32="","",((CF32+CG32+CH32+CI32)/$F32))</f>
        <v>0</v>
      </c>
      <c r="CL32" s="112">
        <f>IF($F32="","",(CI32/$F32))</f>
        <v>0</v>
      </c>
    </row>
    <row r="33" spans="2:90" ht="14" x14ac:dyDescent="0.15">
      <c r="B33" s="107" t="s">
        <v>73</v>
      </c>
      <c r="C33" s="108">
        <v>242</v>
      </c>
      <c r="D33" s="108"/>
      <c r="E33" s="108">
        <v>1</v>
      </c>
      <c r="F33" s="109">
        <f>C33-D33-E33</f>
        <v>241</v>
      </c>
      <c r="G33" s="110">
        <v>211</v>
      </c>
      <c r="H33" s="111"/>
      <c r="I33" s="111">
        <v>10</v>
      </c>
      <c r="J33" s="111"/>
      <c r="K33" s="111">
        <f>F33-I33-G33-J33</f>
        <v>20</v>
      </c>
      <c r="L33" s="118">
        <f t="shared" si="33"/>
        <v>0.91701244813278004</v>
      </c>
      <c r="M33" s="122">
        <f t="shared" si="34"/>
        <v>0</v>
      </c>
      <c r="N33" s="111">
        <v>164</v>
      </c>
      <c r="O33" s="111"/>
      <c r="P33" s="111">
        <v>11</v>
      </c>
      <c r="Q33" s="111">
        <v>32</v>
      </c>
      <c r="R33" s="111">
        <f t="shared" si="62"/>
        <v>34</v>
      </c>
      <c r="S33" s="120">
        <f>IF($F33="","",((N33+O33+P33+Q33)/$F33))</f>
        <v>0.85892116182572609</v>
      </c>
      <c r="T33" s="113">
        <f>IF($F33="","",(Q33/$F33))</f>
        <v>0.13278008298755187</v>
      </c>
      <c r="U33" s="110">
        <v>75</v>
      </c>
      <c r="V33" s="111"/>
      <c r="W33" s="111">
        <v>1</v>
      </c>
      <c r="X33" s="111">
        <v>116</v>
      </c>
      <c r="Y33" s="111">
        <f t="shared" si="60"/>
        <v>49</v>
      </c>
      <c r="Z33" s="118">
        <f>IF($F33="","",((U33+V33+W33+X33)/$F33))</f>
        <v>0.79668049792531115</v>
      </c>
      <c r="AA33" s="122">
        <f>IF($F33="","",(X33/$F33))</f>
        <v>0.48132780082987553</v>
      </c>
      <c r="AB33" s="111">
        <v>21</v>
      </c>
      <c r="AC33" s="111"/>
      <c r="AD33" s="111"/>
      <c r="AE33" s="111">
        <v>163</v>
      </c>
      <c r="AF33" s="111">
        <f t="shared" si="58"/>
        <v>57</v>
      </c>
      <c r="AG33" s="120">
        <f>IF($F33="","",((AB33+AC33+AD33+AE33)/$F33))</f>
        <v>0.76348547717842319</v>
      </c>
      <c r="AH33" s="113">
        <f>IF($F33="","",(AE33/$F33))</f>
        <v>0.67634854771784236</v>
      </c>
      <c r="AI33" s="110"/>
      <c r="AJ33" s="111"/>
      <c r="AK33" s="111"/>
      <c r="AL33" s="111"/>
      <c r="AM33" s="111"/>
      <c r="AN33" s="118"/>
      <c r="AO33" s="122"/>
      <c r="AP33" s="111"/>
      <c r="AQ33" s="111"/>
      <c r="AR33" s="111"/>
      <c r="AS33" s="111"/>
      <c r="AT33" s="111"/>
      <c r="AU33" s="120"/>
      <c r="AV33" s="113"/>
      <c r="AW33" s="110"/>
      <c r="AX33" s="111"/>
      <c r="AY33" s="111"/>
      <c r="AZ33" s="111"/>
      <c r="BA33" s="111"/>
      <c r="BB33" s="118"/>
      <c r="BC33" s="122"/>
      <c r="BD33" s="111"/>
      <c r="BE33" s="111"/>
      <c r="BF33" s="111"/>
      <c r="BG33" s="111"/>
      <c r="BH33" s="111"/>
      <c r="BI33" s="120">
        <f t="shared" si="47"/>
        <v>0</v>
      </c>
      <c r="BJ33" s="113">
        <f t="shared" si="48"/>
        <v>0</v>
      </c>
      <c r="BK33" s="110"/>
      <c r="BL33" s="111"/>
      <c r="BM33" s="111"/>
      <c r="BN33" s="111"/>
      <c r="BO33" s="111"/>
      <c r="BP33" s="118">
        <f t="shared" si="49"/>
        <v>0</v>
      </c>
      <c r="BQ33" s="122">
        <f t="shared" si="50"/>
        <v>0</v>
      </c>
      <c r="BR33" s="111"/>
      <c r="BS33" s="111"/>
      <c r="BT33" s="111"/>
      <c r="BU33" s="111"/>
      <c r="BV33" s="111"/>
      <c r="BW33" s="120">
        <f t="shared" si="51"/>
        <v>0</v>
      </c>
      <c r="BX33" s="112">
        <f t="shared" si="52"/>
        <v>0</v>
      </c>
      <c r="BY33" s="110"/>
      <c r="BZ33" s="111"/>
      <c r="CA33" s="111"/>
      <c r="CB33" s="111"/>
      <c r="CC33" s="111"/>
      <c r="CD33" s="118">
        <f t="shared" si="53"/>
        <v>0</v>
      </c>
      <c r="CE33" s="122">
        <f t="shared" si="54"/>
        <v>0</v>
      </c>
      <c r="CF33" s="111"/>
      <c r="CG33" s="111"/>
      <c r="CH33" s="111"/>
      <c r="CI33" s="111"/>
      <c r="CJ33" s="111"/>
      <c r="CK33" s="120">
        <f>IF($F33="","",((CF33+CG33+CH33+CI33)/$F33))</f>
        <v>0</v>
      </c>
      <c r="CL33" s="112">
        <f>IF($F33="","",(CI33/$F33))</f>
        <v>0</v>
      </c>
    </row>
    <row r="34" spans="2:90" ht="14" x14ac:dyDescent="0.15">
      <c r="B34" s="107" t="s">
        <v>74</v>
      </c>
      <c r="C34" s="108">
        <v>196</v>
      </c>
      <c r="D34" s="108"/>
      <c r="E34" s="108"/>
      <c r="F34" s="109">
        <f>C34-D34-E34</f>
        <v>196</v>
      </c>
      <c r="G34" s="110">
        <v>167</v>
      </c>
      <c r="H34" s="111"/>
      <c r="I34" s="111">
        <v>13</v>
      </c>
      <c r="J34" s="111"/>
      <c r="K34" s="111">
        <f>F34-I34-G34-J34</f>
        <v>16</v>
      </c>
      <c r="L34" s="120">
        <f t="shared" si="33"/>
        <v>0.91836734693877553</v>
      </c>
      <c r="M34" s="122">
        <f t="shared" si="34"/>
        <v>0</v>
      </c>
      <c r="N34" s="111">
        <v>134</v>
      </c>
      <c r="O34" s="111"/>
      <c r="P34" s="111">
        <v>5</v>
      </c>
      <c r="Q34" s="111">
        <v>20</v>
      </c>
      <c r="R34" s="111">
        <f t="shared" si="62"/>
        <v>37</v>
      </c>
      <c r="S34" s="120">
        <f>IF($F34="","",((N34+O34+P34+Q34)/$F34))</f>
        <v>0.81122448979591832</v>
      </c>
      <c r="T34" s="113">
        <f>IF($F34="","",(Q34/$F34))</f>
        <v>0.10204081632653061</v>
      </c>
      <c r="U34" s="110">
        <v>54</v>
      </c>
      <c r="V34" s="111"/>
      <c r="W34" s="111">
        <v>3</v>
      </c>
      <c r="X34" s="111">
        <v>101</v>
      </c>
      <c r="Y34" s="111">
        <f t="shared" si="60"/>
        <v>38</v>
      </c>
      <c r="Z34" s="120">
        <f>IF($F34="","",((U34+V34+W34+X34)/$F34))</f>
        <v>0.80612244897959184</v>
      </c>
      <c r="AA34" s="122">
        <f>IF($F34="","",(X34/$F34))</f>
        <v>0.51530612244897955</v>
      </c>
      <c r="AB34" s="111"/>
      <c r="AC34" s="111"/>
      <c r="AD34" s="111"/>
      <c r="AE34" s="111"/>
      <c r="AF34" s="111"/>
      <c r="AG34" s="120"/>
      <c r="AH34" s="113"/>
      <c r="AI34" s="110"/>
      <c r="AJ34" s="111"/>
      <c r="AK34" s="111"/>
      <c r="AL34" s="111"/>
      <c r="AM34" s="111"/>
      <c r="AN34" s="120"/>
      <c r="AO34" s="122"/>
      <c r="AP34" s="111"/>
      <c r="AQ34" s="111"/>
      <c r="AR34" s="111"/>
      <c r="AS34" s="111"/>
      <c r="AT34" s="111"/>
      <c r="AU34" s="120"/>
      <c r="AV34" s="117"/>
      <c r="AW34" s="110"/>
      <c r="AX34" s="111"/>
      <c r="AY34" s="111"/>
      <c r="AZ34" s="111"/>
      <c r="BA34" s="111"/>
      <c r="BB34" s="120"/>
      <c r="BC34" s="122"/>
      <c r="BD34" s="111"/>
      <c r="BE34" s="111"/>
      <c r="BF34" s="111"/>
      <c r="BG34" s="111"/>
      <c r="BH34" s="111"/>
      <c r="BI34" s="120">
        <f t="shared" si="47"/>
        <v>0</v>
      </c>
      <c r="BJ34" s="117">
        <f t="shared" si="48"/>
        <v>0</v>
      </c>
      <c r="BK34" s="110"/>
      <c r="BL34" s="111"/>
      <c r="BM34" s="111"/>
      <c r="BN34" s="111"/>
      <c r="BO34" s="111"/>
      <c r="BP34" s="120">
        <f t="shared" si="49"/>
        <v>0</v>
      </c>
      <c r="BQ34" s="122">
        <f t="shared" si="50"/>
        <v>0</v>
      </c>
      <c r="BR34" s="111"/>
      <c r="BS34" s="111"/>
      <c r="BT34" s="111"/>
      <c r="BU34" s="111"/>
      <c r="BV34" s="111"/>
      <c r="BW34" s="120">
        <f t="shared" si="51"/>
        <v>0</v>
      </c>
      <c r="BX34" s="117">
        <f t="shared" si="52"/>
        <v>0</v>
      </c>
      <c r="BY34" s="110"/>
      <c r="BZ34" s="111"/>
      <c r="CA34" s="111"/>
      <c r="CB34" s="111"/>
      <c r="CC34" s="111"/>
      <c r="CD34" s="120">
        <f t="shared" si="53"/>
        <v>0</v>
      </c>
      <c r="CE34" s="122">
        <f t="shared" si="54"/>
        <v>0</v>
      </c>
      <c r="CF34" s="111"/>
      <c r="CG34" s="111"/>
      <c r="CH34" s="111"/>
      <c r="CI34" s="111"/>
      <c r="CJ34" s="111"/>
      <c r="CK34" s="120">
        <f>IF($F34="","",((CF34+CG34+CH34+CI34)/$F34))</f>
        <v>0</v>
      </c>
      <c r="CL34" s="112">
        <f>IF($F34="","",(CI34/$F34))</f>
        <v>0</v>
      </c>
    </row>
    <row r="35" spans="2:90" ht="14" x14ac:dyDescent="0.15">
      <c r="B35" s="107" t="s">
        <v>75</v>
      </c>
      <c r="C35" s="108">
        <v>220</v>
      </c>
      <c r="D35" s="108"/>
      <c r="E35" s="108"/>
      <c r="F35" s="109">
        <f>C35-D35-E35</f>
        <v>220</v>
      </c>
      <c r="G35" s="110">
        <v>190</v>
      </c>
      <c r="H35" s="111"/>
      <c r="I35" s="111">
        <v>7</v>
      </c>
      <c r="J35" s="111"/>
      <c r="K35" s="111">
        <f>F35-I35-G35-J35</f>
        <v>23</v>
      </c>
      <c r="L35" s="118">
        <f t="shared" si="33"/>
        <v>0.8954545454545455</v>
      </c>
      <c r="M35" s="119">
        <f t="shared" si="34"/>
        <v>0</v>
      </c>
      <c r="N35" s="114">
        <v>155</v>
      </c>
      <c r="O35" s="111"/>
      <c r="P35" s="111">
        <v>12</v>
      </c>
      <c r="Q35" s="111">
        <v>32</v>
      </c>
      <c r="R35" s="111">
        <f t="shared" si="62"/>
        <v>21</v>
      </c>
      <c r="S35" s="120">
        <f>IF($F35="","",((N35+O35+P35+Q35)/$F35))</f>
        <v>0.90454545454545454</v>
      </c>
      <c r="T35" s="113">
        <f>IF($F35="","",(Q35/$F35))</f>
        <v>0.14545454545454545</v>
      </c>
      <c r="U35" s="110"/>
      <c r="V35" s="111"/>
      <c r="W35" s="111"/>
      <c r="X35" s="111"/>
      <c r="Y35" s="111"/>
      <c r="Z35" s="118"/>
      <c r="AA35" s="119"/>
      <c r="AB35" s="111"/>
      <c r="AC35" s="111"/>
      <c r="AD35" s="111"/>
      <c r="AE35" s="111"/>
      <c r="AF35" s="111"/>
      <c r="AG35" s="120"/>
      <c r="AH35" s="113"/>
      <c r="AI35" s="110"/>
      <c r="AJ35" s="111"/>
      <c r="AK35" s="111"/>
      <c r="AL35" s="111"/>
      <c r="AM35" s="111"/>
      <c r="AN35" s="118"/>
      <c r="AO35" s="119"/>
      <c r="AP35" s="111"/>
      <c r="AQ35" s="111"/>
      <c r="AR35" s="111"/>
      <c r="AS35" s="111"/>
      <c r="AT35" s="111"/>
      <c r="AU35" s="120"/>
      <c r="AV35" s="117"/>
      <c r="AW35" s="110"/>
      <c r="AX35" s="111"/>
      <c r="AY35" s="111"/>
      <c r="AZ35" s="111"/>
      <c r="BA35" s="111"/>
      <c r="BB35" s="118"/>
      <c r="BC35" s="119"/>
      <c r="BD35" s="111"/>
      <c r="BE35" s="111"/>
      <c r="BF35" s="111"/>
      <c r="BG35" s="111"/>
      <c r="BH35" s="111"/>
      <c r="BI35" s="120">
        <f t="shared" si="47"/>
        <v>0</v>
      </c>
      <c r="BJ35" s="117">
        <f t="shared" si="48"/>
        <v>0</v>
      </c>
      <c r="BK35" s="110"/>
      <c r="BL35" s="111"/>
      <c r="BM35" s="111"/>
      <c r="BN35" s="111"/>
      <c r="BO35" s="111"/>
      <c r="BP35" s="118">
        <f t="shared" si="49"/>
        <v>0</v>
      </c>
      <c r="BQ35" s="119">
        <f t="shared" si="50"/>
        <v>0</v>
      </c>
      <c r="BR35" s="111"/>
      <c r="BS35" s="111"/>
      <c r="BT35" s="111"/>
      <c r="BU35" s="111"/>
      <c r="BV35" s="111"/>
      <c r="BW35" s="120">
        <f t="shared" si="51"/>
        <v>0</v>
      </c>
      <c r="BX35" s="117">
        <f t="shared" si="52"/>
        <v>0</v>
      </c>
      <c r="BY35" s="110"/>
      <c r="BZ35" s="111"/>
      <c r="CA35" s="111"/>
      <c r="CB35" s="111"/>
      <c r="CC35" s="111"/>
      <c r="CD35" s="118">
        <f t="shared" si="53"/>
        <v>0</v>
      </c>
      <c r="CE35" s="119">
        <f t="shared" si="54"/>
        <v>0</v>
      </c>
      <c r="CF35" s="111"/>
      <c r="CG35" s="111"/>
      <c r="CH35" s="111"/>
      <c r="CI35" s="111"/>
      <c r="CJ35" s="111"/>
      <c r="CK35" s="120">
        <f>IF($F35="","",((CF35+CG35+CH35+CI35)/$F35))</f>
        <v>0</v>
      </c>
      <c r="CL35" s="112">
        <f>IF($F35="","",(CI35/$F35))</f>
        <v>0</v>
      </c>
    </row>
    <row r="36" spans="2:90" ht="14" x14ac:dyDescent="0.15">
      <c r="B36" s="107" t="s">
        <v>76</v>
      </c>
      <c r="C36" s="108">
        <v>181</v>
      </c>
      <c r="D36" s="108"/>
      <c r="E36" s="108"/>
      <c r="F36" s="109">
        <f>C36-D36-E36</f>
        <v>181</v>
      </c>
      <c r="G36" s="123">
        <v>158</v>
      </c>
      <c r="H36" s="124"/>
      <c r="I36" s="124">
        <v>7</v>
      </c>
      <c r="J36" s="124"/>
      <c r="K36" s="124">
        <f>F36-I36-G36-J36</f>
        <v>16</v>
      </c>
      <c r="L36" s="125">
        <f t="shared" si="33"/>
        <v>0.91160220994475138</v>
      </c>
      <c r="M36" s="127">
        <f t="shared" si="34"/>
        <v>0</v>
      </c>
      <c r="N36" s="111"/>
      <c r="O36" s="111"/>
      <c r="P36" s="111"/>
      <c r="Q36" s="111"/>
      <c r="R36" s="111"/>
      <c r="S36" s="120"/>
      <c r="T36" s="113"/>
      <c r="U36" s="123"/>
      <c r="V36" s="124"/>
      <c r="W36" s="124"/>
      <c r="X36" s="124"/>
      <c r="Y36" s="124"/>
      <c r="Z36" s="125"/>
      <c r="AA36" s="127"/>
      <c r="AB36" s="111"/>
      <c r="AC36" s="111"/>
      <c r="AD36" s="111"/>
      <c r="AE36" s="111"/>
      <c r="AF36" s="111"/>
      <c r="AG36" s="120"/>
      <c r="AH36" s="113"/>
      <c r="AI36" s="123"/>
      <c r="AJ36" s="124"/>
      <c r="AK36" s="124"/>
      <c r="AL36" s="124"/>
      <c r="AM36" s="124"/>
      <c r="AN36" s="125"/>
      <c r="AO36" s="127"/>
      <c r="AP36" s="111"/>
      <c r="AQ36" s="111"/>
      <c r="AR36" s="111"/>
      <c r="AS36" s="111"/>
      <c r="AT36" s="111"/>
      <c r="AU36" s="120"/>
      <c r="AV36" s="117"/>
      <c r="AW36" s="123"/>
      <c r="AX36" s="124"/>
      <c r="AY36" s="124"/>
      <c r="AZ36" s="124"/>
      <c r="BA36" s="124"/>
      <c r="BB36" s="125"/>
      <c r="BC36" s="127"/>
      <c r="BD36" s="111"/>
      <c r="BE36" s="111"/>
      <c r="BF36" s="111"/>
      <c r="BG36" s="111"/>
      <c r="BH36" s="111"/>
      <c r="BI36" s="120">
        <f t="shared" si="47"/>
        <v>0</v>
      </c>
      <c r="BJ36" s="117">
        <f t="shared" si="48"/>
        <v>0</v>
      </c>
      <c r="BK36" s="123"/>
      <c r="BL36" s="124"/>
      <c r="BM36" s="124"/>
      <c r="BN36" s="124"/>
      <c r="BO36" s="124"/>
      <c r="BP36" s="125">
        <f t="shared" si="49"/>
        <v>0</v>
      </c>
      <c r="BQ36" s="127">
        <f t="shared" si="50"/>
        <v>0</v>
      </c>
      <c r="BR36" s="111"/>
      <c r="BS36" s="111"/>
      <c r="BT36" s="111"/>
      <c r="BU36" s="111"/>
      <c r="BV36" s="111"/>
      <c r="BW36" s="120">
        <f t="shared" si="51"/>
        <v>0</v>
      </c>
      <c r="BX36" s="117">
        <f t="shared" si="52"/>
        <v>0</v>
      </c>
      <c r="BY36" s="123"/>
      <c r="BZ36" s="124"/>
      <c r="CA36" s="124"/>
      <c r="CB36" s="124"/>
      <c r="CC36" s="124"/>
      <c r="CD36" s="125">
        <f t="shared" si="53"/>
        <v>0</v>
      </c>
      <c r="CE36" s="127">
        <f t="shared" si="54"/>
        <v>0</v>
      </c>
      <c r="CF36" s="111"/>
      <c r="CG36" s="111"/>
      <c r="CH36" s="111"/>
      <c r="CI36" s="111"/>
      <c r="CJ36" s="111"/>
      <c r="CK36" s="120">
        <f>IF($F36="","",((CF36+CG36+CH36+CI36)/$F36))</f>
        <v>0</v>
      </c>
      <c r="CL36" s="112">
        <f>IF($F36="","",(CI36/$F36))</f>
        <v>0</v>
      </c>
    </row>
    <row r="37" spans="2:90" x14ac:dyDescent="0.15">
      <c r="B37" s="107"/>
      <c r="C37" s="108"/>
      <c r="D37" s="108"/>
      <c r="E37" s="108"/>
      <c r="F37" s="109"/>
      <c r="G37" s="128"/>
      <c r="H37" s="129"/>
      <c r="I37" s="129"/>
      <c r="J37" s="129"/>
      <c r="K37" s="129"/>
      <c r="L37" s="130"/>
      <c r="M37" s="138"/>
      <c r="N37" s="111"/>
      <c r="O37" s="111"/>
      <c r="P37" s="111"/>
      <c r="Q37" s="111"/>
      <c r="R37" s="111"/>
      <c r="S37" s="120"/>
      <c r="T37" s="113"/>
      <c r="U37" s="128"/>
      <c r="V37" s="129"/>
      <c r="W37" s="129"/>
      <c r="X37" s="129"/>
      <c r="Y37" s="129"/>
      <c r="Z37" s="130"/>
      <c r="AA37" s="138"/>
      <c r="AB37" s="111"/>
      <c r="AC37" s="111"/>
      <c r="AD37" s="111"/>
      <c r="AE37" s="111"/>
      <c r="AF37" s="111"/>
      <c r="AG37" s="120"/>
      <c r="AH37" s="113"/>
      <c r="AI37" s="128"/>
      <c r="AJ37" s="129"/>
      <c r="AK37" s="129"/>
      <c r="AL37" s="129"/>
      <c r="AM37" s="129"/>
      <c r="AN37" s="130"/>
      <c r="AO37" s="138"/>
      <c r="AP37" s="111"/>
      <c r="AQ37" s="111"/>
      <c r="AR37" s="111"/>
      <c r="AS37" s="111"/>
      <c r="AT37" s="111"/>
      <c r="AU37" s="120"/>
      <c r="AV37" s="117"/>
      <c r="AW37" s="128"/>
      <c r="AX37" s="129"/>
      <c r="AY37" s="129"/>
      <c r="AZ37" s="129"/>
      <c r="BA37" s="129"/>
      <c r="BB37" s="130"/>
      <c r="BC37" s="138"/>
      <c r="BD37" s="111"/>
      <c r="BE37" s="111"/>
      <c r="BF37" s="111"/>
      <c r="BG37" s="111"/>
      <c r="BH37" s="111"/>
      <c r="BI37" s="120"/>
      <c r="BJ37" s="117"/>
      <c r="BK37" s="128"/>
      <c r="BL37" s="129"/>
      <c r="BM37" s="129"/>
      <c r="BN37" s="129"/>
      <c r="BO37" s="129"/>
      <c r="BP37" s="130"/>
      <c r="BQ37" s="138"/>
      <c r="BR37" s="111"/>
      <c r="BS37" s="111"/>
      <c r="BT37" s="111"/>
      <c r="BU37" s="111"/>
      <c r="BV37" s="111"/>
      <c r="BW37" s="120"/>
      <c r="BX37" s="117"/>
      <c r="BY37" s="128"/>
      <c r="BZ37" s="129"/>
      <c r="CA37" s="129"/>
      <c r="CB37" s="129"/>
      <c r="CC37" s="129"/>
      <c r="CD37" s="130"/>
      <c r="CE37" s="138"/>
      <c r="CF37" s="111"/>
      <c r="CG37" s="111"/>
      <c r="CH37" s="111"/>
      <c r="CI37" s="111"/>
      <c r="CJ37" s="111"/>
      <c r="CK37" s="120"/>
      <c r="CL37" s="112"/>
    </row>
    <row r="41" spans="2:90" x14ac:dyDescent="0.15">
      <c r="B41" s="106" t="str">
        <f>"Graduate  Retention - "&amp;$A$1</f>
        <v>Graduate  Retention - All Students</v>
      </c>
      <c r="C41" s="106"/>
      <c r="D41" s="106"/>
      <c r="E41" s="106"/>
      <c r="F41" s="106"/>
    </row>
    <row r="42" spans="2:90" x14ac:dyDescent="0.15">
      <c r="B42" s="145" t="s">
        <v>7</v>
      </c>
      <c r="C42" s="147" t="s">
        <v>9</v>
      </c>
      <c r="D42" s="147" t="s">
        <v>0</v>
      </c>
      <c r="E42" s="147" t="s">
        <v>8</v>
      </c>
      <c r="F42" s="37"/>
      <c r="G42" s="149" t="s">
        <v>1</v>
      </c>
      <c r="H42" s="150"/>
      <c r="I42" s="150"/>
      <c r="J42" s="150"/>
      <c r="K42" s="150"/>
      <c r="L42" s="150"/>
      <c r="M42" s="151"/>
      <c r="N42" s="139" t="s">
        <v>11</v>
      </c>
      <c r="O42" s="140"/>
      <c r="P42" s="140"/>
      <c r="Q42" s="140"/>
      <c r="R42" s="140"/>
      <c r="S42" s="140"/>
      <c r="T42" s="144"/>
      <c r="U42" s="142" t="s">
        <v>12</v>
      </c>
      <c r="V42" s="140"/>
      <c r="W42" s="140"/>
      <c r="X42" s="140"/>
      <c r="Y42" s="140"/>
      <c r="Z42" s="140"/>
      <c r="AA42" s="143"/>
      <c r="AB42" s="139" t="s">
        <v>13</v>
      </c>
      <c r="AC42" s="140"/>
      <c r="AD42" s="140"/>
      <c r="AE42" s="140"/>
      <c r="AF42" s="140"/>
      <c r="AG42" s="140"/>
      <c r="AH42" s="144"/>
      <c r="AI42" s="142" t="s">
        <v>14</v>
      </c>
      <c r="AJ42" s="140"/>
      <c r="AK42" s="140"/>
      <c r="AL42" s="140"/>
      <c r="AM42" s="140"/>
      <c r="AN42" s="140"/>
      <c r="AO42" s="143"/>
      <c r="AP42" s="139" t="s">
        <v>15</v>
      </c>
      <c r="AQ42" s="140"/>
      <c r="AR42" s="140"/>
      <c r="AS42" s="140"/>
      <c r="AT42" s="140"/>
      <c r="AU42" s="140"/>
      <c r="AV42" s="141"/>
      <c r="AW42" s="139" t="s">
        <v>28</v>
      </c>
      <c r="AX42" s="140"/>
      <c r="AY42" s="140"/>
      <c r="AZ42" s="140"/>
      <c r="BA42" s="140"/>
      <c r="BB42" s="140"/>
      <c r="BC42" s="141"/>
      <c r="BD42" s="139" t="s">
        <v>29</v>
      </c>
      <c r="BE42" s="140"/>
      <c r="BF42" s="140"/>
      <c r="BG42" s="140"/>
      <c r="BH42" s="140"/>
      <c r="BI42" s="140"/>
      <c r="BJ42" s="141"/>
      <c r="BK42" s="139" t="s">
        <v>30</v>
      </c>
      <c r="BL42" s="140"/>
      <c r="BM42" s="140"/>
      <c r="BN42" s="140"/>
      <c r="BO42" s="140"/>
      <c r="BP42" s="140"/>
      <c r="BQ42" s="141"/>
      <c r="BR42" s="139" t="s">
        <v>32</v>
      </c>
      <c r="BS42" s="140"/>
      <c r="BT42" s="140"/>
      <c r="BU42" s="140"/>
      <c r="BV42" s="140"/>
      <c r="BW42" s="140"/>
      <c r="BX42" s="141"/>
      <c r="BY42" s="139" t="s">
        <v>69</v>
      </c>
      <c r="BZ42" s="140"/>
      <c r="CA42" s="140"/>
      <c r="CB42" s="140"/>
      <c r="CC42" s="140"/>
      <c r="CD42" s="140"/>
      <c r="CE42" s="141"/>
      <c r="CF42" s="139" t="s">
        <v>71</v>
      </c>
      <c r="CG42" s="140"/>
      <c r="CH42" s="140"/>
      <c r="CI42" s="140"/>
      <c r="CJ42" s="140"/>
      <c r="CK42" s="140"/>
      <c r="CL42" s="141"/>
    </row>
    <row r="43" spans="2:90" ht="118" x14ac:dyDescent="0.15">
      <c r="B43" s="146"/>
      <c r="C43" s="148"/>
      <c r="D43" s="148"/>
      <c r="E43" s="148"/>
      <c r="F43" s="38" t="s">
        <v>10</v>
      </c>
      <c r="G43" s="39" t="s">
        <v>2</v>
      </c>
      <c r="H43" s="40" t="s">
        <v>4</v>
      </c>
      <c r="I43" s="40" t="s">
        <v>3</v>
      </c>
      <c r="J43" s="40" t="s">
        <v>17</v>
      </c>
      <c r="K43" s="40" t="s">
        <v>5</v>
      </c>
      <c r="L43" s="40" t="s">
        <v>6</v>
      </c>
      <c r="M43" s="41" t="s">
        <v>16</v>
      </c>
      <c r="N43" s="42" t="s">
        <v>2</v>
      </c>
      <c r="O43" s="43" t="s">
        <v>4</v>
      </c>
      <c r="P43" s="43" t="s">
        <v>3</v>
      </c>
      <c r="Q43" s="43" t="s">
        <v>17</v>
      </c>
      <c r="R43" s="43" t="s">
        <v>5</v>
      </c>
      <c r="S43" s="43" t="s">
        <v>6</v>
      </c>
      <c r="T43" s="44" t="s">
        <v>16</v>
      </c>
      <c r="U43" s="45" t="s">
        <v>2</v>
      </c>
      <c r="V43" s="43" t="s">
        <v>4</v>
      </c>
      <c r="W43" s="43" t="s">
        <v>3</v>
      </c>
      <c r="X43" s="43" t="s">
        <v>17</v>
      </c>
      <c r="Y43" s="43" t="s">
        <v>5</v>
      </c>
      <c r="Z43" s="43" t="s">
        <v>6</v>
      </c>
      <c r="AA43" s="46" t="s">
        <v>16</v>
      </c>
      <c r="AB43" s="42" t="s">
        <v>2</v>
      </c>
      <c r="AC43" s="43" t="s">
        <v>4</v>
      </c>
      <c r="AD43" s="43" t="s">
        <v>3</v>
      </c>
      <c r="AE43" s="43" t="s">
        <v>17</v>
      </c>
      <c r="AF43" s="43" t="s">
        <v>5</v>
      </c>
      <c r="AG43" s="43" t="s">
        <v>6</v>
      </c>
      <c r="AH43" s="44" t="s">
        <v>16</v>
      </c>
      <c r="AI43" s="45" t="s">
        <v>2</v>
      </c>
      <c r="AJ43" s="43" t="s">
        <v>4</v>
      </c>
      <c r="AK43" s="43" t="s">
        <v>3</v>
      </c>
      <c r="AL43" s="43" t="s">
        <v>17</v>
      </c>
      <c r="AM43" s="43" t="s">
        <v>5</v>
      </c>
      <c r="AN43" s="43" t="s">
        <v>6</v>
      </c>
      <c r="AO43" s="46" t="s">
        <v>16</v>
      </c>
      <c r="AP43" s="42" t="s">
        <v>2</v>
      </c>
      <c r="AQ43" s="43" t="s">
        <v>4</v>
      </c>
      <c r="AR43" s="43" t="s">
        <v>3</v>
      </c>
      <c r="AS43" s="43" t="s">
        <v>17</v>
      </c>
      <c r="AT43" s="43" t="s">
        <v>5</v>
      </c>
      <c r="AU43" s="43" t="s">
        <v>6</v>
      </c>
      <c r="AV43" s="43" t="s">
        <v>16</v>
      </c>
      <c r="AW43" s="42" t="s">
        <v>2</v>
      </c>
      <c r="AX43" s="43" t="s">
        <v>4</v>
      </c>
      <c r="AY43" s="43" t="s">
        <v>3</v>
      </c>
      <c r="AZ43" s="43" t="s">
        <v>17</v>
      </c>
      <c r="BA43" s="43" t="s">
        <v>5</v>
      </c>
      <c r="BB43" s="43" t="s">
        <v>6</v>
      </c>
      <c r="BC43" s="43" t="s">
        <v>16</v>
      </c>
      <c r="BD43" s="42" t="s">
        <v>2</v>
      </c>
      <c r="BE43" s="43" t="s">
        <v>4</v>
      </c>
      <c r="BF43" s="43" t="s">
        <v>3</v>
      </c>
      <c r="BG43" s="43" t="s">
        <v>17</v>
      </c>
      <c r="BH43" s="43" t="s">
        <v>5</v>
      </c>
      <c r="BI43" s="43" t="s">
        <v>6</v>
      </c>
      <c r="BJ43" s="43" t="s">
        <v>16</v>
      </c>
      <c r="BK43" s="42" t="s">
        <v>2</v>
      </c>
      <c r="BL43" s="43" t="s">
        <v>4</v>
      </c>
      <c r="BM43" s="43" t="s">
        <v>3</v>
      </c>
      <c r="BN43" s="43" t="s">
        <v>17</v>
      </c>
      <c r="BO43" s="43" t="s">
        <v>5</v>
      </c>
      <c r="BP43" s="43" t="s">
        <v>6</v>
      </c>
      <c r="BQ43" s="43" t="s">
        <v>16</v>
      </c>
      <c r="BR43" s="42" t="s">
        <v>2</v>
      </c>
      <c r="BS43" s="43" t="s">
        <v>4</v>
      </c>
      <c r="BT43" s="43" t="s">
        <v>3</v>
      </c>
      <c r="BU43" s="43" t="s">
        <v>17</v>
      </c>
      <c r="BV43" s="43" t="s">
        <v>5</v>
      </c>
      <c r="BW43" s="43" t="s">
        <v>6</v>
      </c>
      <c r="BX43" s="43" t="s">
        <v>16</v>
      </c>
      <c r="BY43" s="42" t="s">
        <v>2</v>
      </c>
      <c r="BZ43" s="43" t="s">
        <v>4</v>
      </c>
      <c r="CA43" s="43" t="s">
        <v>3</v>
      </c>
      <c r="CB43" s="43" t="s">
        <v>17</v>
      </c>
      <c r="CC43" s="43" t="s">
        <v>5</v>
      </c>
      <c r="CD43" s="43" t="s">
        <v>6</v>
      </c>
      <c r="CE43" s="43" t="s">
        <v>16</v>
      </c>
      <c r="CF43" s="42" t="s">
        <v>2</v>
      </c>
      <c r="CG43" s="43" t="s">
        <v>4</v>
      </c>
      <c r="CH43" s="43" t="s">
        <v>3</v>
      </c>
      <c r="CI43" s="43" t="s">
        <v>17</v>
      </c>
      <c r="CJ43" s="43" t="s">
        <v>5</v>
      </c>
      <c r="CK43" s="43" t="s">
        <v>6</v>
      </c>
      <c r="CL43" s="82" t="s">
        <v>16</v>
      </c>
    </row>
    <row r="44" spans="2:90" x14ac:dyDescent="0.15">
      <c r="B44" s="107"/>
      <c r="C44" s="108"/>
      <c r="D44" s="108"/>
      <c r="E44" s="108"/>
      <c r="F44" s="109"/>
      <c r="G44" s="110"/>
      <c r="H44" s="111"/>
      <c r="I44" s="111"/>
      <c r="J44" s="111"/>
      <c r="K44" s="111"/>
      <c r="L44" s="112"/>
      <c r="M44" s="113"/>
      <c r="N44" s="114"/>
      <c r="O44" s="111"/>
      <c r="P44" s="111"/>
      <c r="Q44" s="111"/>
      <c r="R44" s="111"/>
      <c r="S44" s="112"/>
      <c r="T44" s="113"/>
      <c r="U44" s="110"/>
      <c r="V44" s="111"/>
      <c r="W44" s="111"/>
      <c r="X44" s="111"/>
      <c r="Y44" s="111"/>
      <c r="Z44" s="112"/>
      <c r="AA44" s="113"/>
      <c r="AB44" s="110"/>
      <c r="AC44" s="111"/>
      <c r="AD44" s="111"/>
      <c r="AE44" s="111"/>
      <c r="AF44" s="111"/>
      <c r="AG44" s="112"/>
      <c r="AH44" s="113"/>
      <c r="AI44" s="110"/>
      <c r="AJ44" s="111"/>
      <c r="AK44" s="111"/>
      <c r="AL44" s="111"/>
      <c r="AM44" s="111"/>
      <c r="AN44" s="112"/>
      <c r="AO44" s="113"/>
      <c r="AP44" s="110"/>
      <c r="AQ44" s="111"/>
      <c r="AR44" s="111"/>
      <c r="AS44" s="111"/>
      <c r="AT44" s="111"/>
      <c r="AU44" s="112"/>
      <c r="AV44" s="113"/>
      <c r="AW44" s="110"/>
      <c r="AX44" s="111"/>
      <c r="AY44" s="111"/>
      <c r="AZ44" s="111"/>
      <c r="BA44" s="111"/>
      <c r="BB44" s="112"/>
      <c r="BC44" s="113"/>
      <c r="BD44" s="110"/>
      <c r="BE44" s="111"/>
      <c r="BF44" s="111"/>
      <c r="BG44" s="111"/>
      <c r="BH44" s="111"/>
      <c r="BI44" s="112"/>
      <c r="BJ44" s="113"/>
      <c r="BK44" s="110"/>
      <c r="BL44" s="111"/>
      <c r="BM44" s="111"/>
      <c r="BN44" s="111"/>
      <c r="BO44" s="111"/>
      <c r="BP44" s="112"/>
      <c r="BQ44" s="113"/>
      <c r="BR44" s="110"/>
      <c r="BS44" s="111"/>
      <c r="BT44" s="111"/>
      <c r="BU44" s="111"/>
      <c r="BV44" s="111"/>
      <c r="BW44" s="112"/>
      <c r="BX44" s="112"/>
      <c r="BY44" s="110"/>
      <c r="BZ44" s="111"/>
      <c r="CA44" s="111"/>
      <c r="CB44" s="111"/>
      <c r="CC44" s="111"/>
      <c r="CD44" s="112"/>
      <c r="CE44" s="112"/>
      <c r="CF44" s="110"/>
      <c r="CG44" s="111"/>
      <c r="CH44" s="111"/>
      <c r="CI44" s="111"/>
      <c r="CJ44" s="111"/>
      <c r="CK44" s="112"/>
      <c r="CL44" s="112"/>
    </row>
    <row r="45" spans="2:90" ht="14" x14ac:dyDescent="0.15">
      <c r="B45" s="107" t="s">
        <v>49</v>
      </c>
      <c r="C45" s="108">
        <v>1594</v>
      </c>
      <c r="D45" s="108"/>
      <c r="E45" s="108"/>
      <c r="F45" s="109">
        <f t="shared" ref="F45:F52" si="63">C45-D45-E45</f>
        <v>1594</v>
      </c>
      <c r="G45" s="110">
        <v>1224</v>
      </c>
      <c r="H45" s="111"/>
      <c r="I45" s="111">
        <v>3</v>
      </c>
      <c r="J45" s="111">
        <v>184</v>
      </c>
      <c r="K45" s="111">
        <f t="shared" ref="K45:K52" si="64">$F45-(G45+I45+J45)</f>
        <v>183</v>
      </c>
      <c r="L45" s="118">
        <f>IF($F45="","",((G45+H45+I45+J45)/$F45))</f>
        <v>0.88519447929736517</v>
      </c>
      <c r="M45" s="119">
        <f t="shared" ref="M45:M52" si="65">IF($F45="","",(J45/$F45))</f>
        <v>0.11543287327478043</v>
      </c>
      <c r="N45" s="114">
        <v>569</v>
      </c>
      <c r="O45" s="111"/>
      <c r="P45" s="111"/>
      <c r="Q45" s="111">
        <v>842</v>
      </c>
      <c r="R45" s="111">
        <f t="shared" ref="R45:R51" si="66">$F45-(N45+P45+Q45)</f>
        <v>183</v>
      </c>
      <c r="S45" s="120">
        <f t="shared" ref="S45:S52" si="67">IF($F45="","",((N45+O45+P45+Q45)/$F45))</f>
        <v>0.88519447929736517</v>
      </c>
      <c r="T45" s="113">
        <f t="shared" ref="T45:T52" si="68">IF($F45="","",(Q45/$F45))</f>
        <v>0.52823086574654954</v>
      </c>
      <c r="U45" s="110">
        <v>154</v>
      </c>
      <c r="V45" s="111"/>
      <c r="W45" s="111"/>
      <c r="X45" s="111">
        <v>1274</v>
      </c>
      <c r="Y45" s="111">
        <f t="shared" ref="Y45:Y51" si="69">$F45-(U45+W45+X45)</f>
        <v>166</v>
      </c>
      <c r="Z45" s="118">
        <f t="shared" ref="Z45:Z52" si="70">IF($F45="","",((U45+V45+W45+X45)/$F45))</f>
        <v>0.89585947302383939</v>
      </c>
      <c r="AA45" s="122">
        <f t="shared" ref="AA45:AA52" si="71">IF($F45="","",(X45/$F45))</f>
        <v>0.79924717691342539</v>
      </c>
      <c r="AB45" s="111">
        <v>100</v>
      </c>
      <c r="AC45" s="111"/>
      <c r="AD45" s="111"/>
      <c r="AE45" s="111">
        <v>1323</v>
      </c>
      <c r="AF45" s="111">
        <f t="shared" ref="AF45:AF51" si="72">$F45-(AB45+AD45+AE45)</f>
        <v>171</v>
      </c>
      <c r="AG45" s="120">
        <f t="shared" ref="AG45:AG52" si="73">IF($F45="","",((AB45+AC45+AD45+AE45)/$F45))</f>
        <v>0.89272271016311167</v>
      </c>
      <c r="AH45" s="113">
        <f t="shared" ref="AH45:AH52" si="74">IF($F45="","",(AE45/$F45))</f>
        <v>0.82998745294855714</v>
      </c>
      <c r="AI45" s="110">
        <v>52</v>
      </c>
      <c r="AJ45" s="111"/>
      <c r="AK45" s="111"/>
      <c r="AL45" s="111">
        <v>1363</v>
      </c>
      <c r="AM45" s="111">
        <f t="shared" ref="AM45:AM51" si="75">$F45-(AI45+AK45+AL45)</f>
        <v>179</v>
      </c>
      <c r="AN45" s="118">
        <f t="shared" ref="AN45:AN52" si="76">IF($F45="","",((AI45+AJ45+AK45+AL45)/$F45))</f>
        <v>0.88770388958594726</v>
      </c>
      <c r="AO45" s="122">
        <f t="shared" ref="AO45:AO52" si="77">IF($F45="","",(AL45/$F45))</f>
        <v>0.85508155583437895</v>
      </c>
      <c r="AP45" s="111">
        <v>26</v>
      </c>
      <c r="AQ45" s="111"/>
      <c r="AR45" s="111"/>
      <c r="AS45" s="111">
        <v>1384</v>
      </c>
      <c r="AT45" s="111">
        <f t="shared" ref="AT45:AT51" si="78">$F45-(AP45+AR45+AS45)</f>
        <v>184</v>
      </c>
      <c r="AU45" s="120">
        <f t="shared" ref="AU45:AU52" si="79">IF($F45="","",((AP45+AQ45+AR45+AS45)/$F45))</f>
        <v>0.88456712672521953</v>
      </c>
      <c r="AV45" s="113">
        <f t="shared" ref="AV45:AV52" si="80">IF($F45="","",(AS45/$F45))</f>
        <v>0.86825595984943538</v>
      </c>
      <c r="AW45" s="110">
        <v>15</v>
      </c>
      <c r="AX45" s="111"/>
      <c r="AY45" s="111"/>
      <c r="AZ45" s="111">
        <v>1391</v>
      </c>
      <c r="BA45" s="111">
        <f t="shared" ref="BA45:BA51" si="81">$F45-(AW45+AY45+AZ45)</f>
        <v>188</v>
      </c>
      <c r="BB45" s="118">
        <f t="shared" ref="BB45:BB52" si="82">IF($F45="","",((AW45+AX45+AY45+AZ45)/$F45))</f>
        <v>0.88205771643663744</v>
      </c>
      <c r="BC45" s="122">
        <f t="shared" ref="BC45:BC52" si="83">IF($F45="","",(AZ45/$F45))</f>
        <v>0.87264742785445415</v>
      </c>
      <c r="BD45" s="111">
        <v>10</v>
      </c>
      <c r="BE45" s="111"/>
      <c r="BF45" s="111"/>
      <c r="BG45" s="111">
        <v>1397</v>
      </c>
      <c r="BH45" s="111">
        <f t="shared" ref="BH45:BH51" si="84">$F45-(BD45+BF45+BG45)</f>
        <v>187</v>
      </c>
      <c r="BI45" s="120">
        <f t="shared" ref="BI45:BI52" si="85">IF($F45="","",((BD45+BE45+BF45+BG45)/$F45))</f>
        <v>0.88268506900878296</v>
      </c>
      <c r="BJ45" s="113">
        <f t="shared" ref="BJ45:BJ52" si="86">IF($F45="","",(BG45/$F45))</f>
        <v>0.87641154328732751</v>
      </c>
      <c r="BK45" s="110"/>
      <c r="BL45" s="111"/>
      <c r="BM45" s="111"/>
      <c r="BN45" s="111"/>
      <c r="BO45" s="111">
        <f t="shared" ref="BO45:BO51" si="87">$F45-(BK45+BM45+BN45)</f>
        <v>1594</v>
      </c>
      <c r="BP45" s="118">
        <f t="shared" ref="BP45:BP52" si="88">IF($F45="","",((BK45+BL45+BM45+BN45)/$F45))</f>
        <v>0</v>
      </c>
      <c r="BQ45" s="122">
        <f t="shared" ref="BQ45:BQ52" si="89">IF($F45="","",(BN45/$F45))</f>
        <v>0</v>
      </c>
      <c r="BR45" s="111"/>
      <c r="BS45" s="111"/>
      <c r="BT45" s="111"/>
      <c r="BU45" s="111"/>
      <c r="BV45" s="111"/>
      <c r="BW45" s="120">
        <f t="shared" ref="BW45:BW52" si="90">IF($F45="","",((BR45+BS45+BT45+BU45)/$F45))</f>
        <v>0</v>
      </c>
      <c r="BX45" s="117">
        <f t="shared" ref="BX45:BX52" si="91">IF($F45="","",(BU45/$F45))</f>
        <v>0</v>
      </c>
      <c r="BY45" s="110"/>
      <c r="BZ45" s="111"/>
      <c r="CA45" s="111"/>
      <c r="CB45" s="111"/>
      <c r="CC45" s="111"/>
      <c r="CD45" s="120">
        <f t="shared" ref="CD45:CD52" si="92">IF($F45="","",((BY45+BZ45+CA45+CB45)/$F45))</f>
        <v>0</v>
      </c>
      <c r="CE45" s="112">
        <f t="shared" ref="CE45:CE52" si="93">IF($F45="","",(CB45/$F45))</f>
        <v>0</v>
      </c>
      <c r="CF45" s="110"/>
      <c r="CG45" s="111"/>
      <c r="CH45" s="111"/>
      <c r="CI45" s="111"/>
      <c r="CJ45" s="111"/>
      <c r="CK45" s="120">
        <f t="shared" ref="CK45:CK52" si="94">IF($F45="","",((CF45+CG45+CH45+CI45)/$F45))</f>
        <v>0</v>
      </c>
      <c r="CL45" s="112">
        <f t="shared" ref="CL45:CL52" si="95">IF($F45="","",(CI45/$F45))</f>
        <v>0</v>
      </c>
    </row>
    <row r="46" spans="2:90" ht="14" x14ac:dyDescent="0.15">
      <c r="B46" s="107" t="s">
        <v>68</v>
      </c>
      <c r="C46" s="108">
        <v>1689</v>
      </c>
      <c r="D46" s="108"/>
      <c r="E46" s="108"/>
      <c r="F46" s="109">
        <f t="shared" si="63"/>
        <v>1689</v>
      </c>
      <c r="G46" s="110">
        <v>1346</v>
      </c>
      <c r="H46" s="111"/>
      <c r="I46" s="111">
        <v>10</v>
      </c>
      <c r="J46" s="111">
        <v>132</v>
      </c>
      <c r="K46" s="111">
        <f t="shared" si="64"/>
        <v>201</v>
      </c>
      <c r="L46" s="118">
        <f t="shared" ref="L46:L52" si="96">IF($F46="","",((G46+H46+I46+J46)/$F46))</f>
        <v>0.8809946714031972</v>
      </c>
      <c r="M46" s="119">
        <f t="shared" si="65"/>
        <v>7.8152753108348141E-2</v>
      </c>
      <c r="N46" s="114">
        <v>569</v>
      </c>
      <c r="O46" s="111"/>
      <c r="P46" s="111"/>
      <c r="Q46" s="111">
        <v>926</v>
      </c>
      <c r="R46" s="111">
        <f t="shared" si="66"/>
        <v>194</v>
      </c>
      <c r="S46" s="120">
        <f t="shared" si="67"/>
        <v>0.88513913558318535</v>
      </c>
      <c r="T46" s="113">
        <f t="shared" si="68"/>
        <v>0.54825340438129067</v>
      </c>
      <c r="U46" s="110">
        <v>183</v>
      </c>
      <c r="V46" s="111"/>
      <c r="W46" s="111"/>
      <c r="X46" s="111">
        <v>1316</v>
      </c>
      <c r="Y46" s="111">
        <f t="shared" si="69"/>
        <v>190</v>
      </c>
      <c r="Z46" s="118">
        <f t="shared" si="70"/>
        <v>0.88750740082889279</v>
      </c>
      <c r="AA46" s="122">
        <f t="shared" si="71"/>
        <v>0.77915926583777384</v>
      </c>
      <c r="AB46" s="111">
        <v>120</v>
      </c>
      <c r="AC46" s="111"/>
      <c r="AD46" s="111"/>
      <c r="AE46" s="111">
        <v>1380</v>
      </c>
      <c r="AF46" s="111">
        <f t="shared" si="72"/>
        <v>189</v>
      </c>
      <c r="AG46" s="120">
        <f t="shared" si="73"/>
        <v>0.88809946714031973</v>
      </c>
      <c r="AH46" s="113">
        <f t="shared" si="74"/>
        <v>0.81705150976909413</v>
      </c>
      <c r="AI46" s="110">
        <v>83</v>
      </c>
      <c r="AJ46" s="111"/>
      <c r="AK46" s="111"/>
      <c r="AL46" s="111">
        <v>1406</v>
      </c>
      <c r="AM46" s="111">
        <f t="shared" si="75"/>
        <v>200</v>
      </c>
      <c r="AN46" s="118">
        <f t="shared" si="76"/>
        <v>0.88158673771462404</v>
      </c>
      <c r="AO46" s="122">
        <f t="shared" si="77"/>
        <v>0.83244523386619307</v>
      </c>
      <c r="AP46" s="111">
        <v>53</v>
      </c>
      <c r="AQ46" s="111"/>
      <c r="AR46" s="111"/>
      <c r="AS46" s="111">
        <v>1438</v>
      </c>
      <c r="AT46" s="111">
        <f t="shared" si="78"/>
        <v>198</v>
      </c>
      <c r="AU46" s="120">
        <f t="shared" si="79"/>
        <v>0.88277087033747781</v>
      </c>
      <c r="AV46" s="113">
        <f t="shared" si="80"/>
        <v>0.85139135583185321</v>
      </c>
      <c r="AW46" s="110">
        <v>37</v>
      </c>
      <c r="AX46" s="111"/>
      <c r="AY46" s="111"/>
      <c r="AZ46" s="111">
        <v>1448</v>
      </c>
      <c r="BA46" s="111">
        <f t="shared" si="81"/>
        <v>204</v>
      </c>
      <c r="BB46" s="118">
        <f t="shared" si="82"/>
        <v>0.87921847246891649</v>
      </c>
      <c r="BC46" s="122">
        <f t="shared" si="83"/>
        <v>0.85731201894612197</v>
      </c>
      <c r="BD46" s="111"/>
      <c r="BE46" s="111"/>
      <c r="BF46" s="111"/>
      <c r="BG46" s="111"/>
      <c r="BH46" s="111">
        <f t="shared" si="84"/>
        <v>1689</v>
      </c>
      <c r="BI46" s="120">
        <f t="shared" si="85"/>
        <v>0</v>
      </c>
      <c r="BJ46" s="113">
        <f t="shared" si="86"/>
        <v>0</v>
      </c>
      <c r="BK46" s="110"/>
      <c r="BL46" s="111"/>
      <c r="BM46" s="111"/>
      <c r="BN46" s="111"/>
      <c r="BO46" s="111">
        <f t="shared" si="87"/>
        <v>1689</v>
      </c>
      <c r="BP46" s="118">
        <f t="shared" si="88"/>
        <v>0</v>
      </c>
      <c r="BQ46" s="122">
        <f t="shared" si="89"/>
        <v>0</v>
      </c>
      <c r="BR46" s="111"/>
      <c r="BS46" s="111"/>
      <c r="BT46" s="111"/>
      <c r="BU46" s="111"/>
      <c r="BV46" s="111"/>
      <c r="BW46" s="120">
        <f t="shared" si="90"/>
        <v>0</v>
      </c>
      <c r="BX46" s="117">
        <f t="shared" si="91"/>
        <v>0</v>
      </c>
      <c r="BY46" s="110"/>
      <c r="BZ46" s="111"/>
      <c r="CA46" s="111"/>
      <c r="CB46" s="111"/>
      <c r="CC46" s="111"/>
      <c r="CD46" s="118">
        <f t="shared" si="92"/>
        <v>0</v>
      </c>
      <c r="CE46" s="112">
        <f t="shared" si="93"/>
        <v>0</v>
      </c>
      <c r="CF46" s="110"/>
      <c r="CG46" s="111"/>
      <c r="CH46" s="111"/>
      <c r="CI46" s="111"/>
      <c r="CJ46" s="111"/>
      <c r="CK46" s="118">
        <f t="shared" si="94"/>
        <v>0</v>
      </c>
      <c r="CL46" s="112">
        <f t="shared" si="95"/>
        <v>0</v>
      </c>
    </row>
    <row r="47" spans="2:90" ht="14" x14ac:dyDescent="0.15">
      <c r="B47" s="107" t="s">
        <v>70</v>
      </c>
      <c r="C47" s="108">
        <v>1522</v>
      </c>
      <c r="D47" s="108"/>
      <c r="E47" s="108"/>
      <c r="F47" s="109">
        <f t="shared" si="63"/>
        <v>1522</v>
      </c>
      <c r="G47" s="110">
        <v>1258</v>
      </c>
      <c r="H47" s="111"/>
      <c r="I47" s="111">
        <v>6</v>
      </c>
      <c r="J47" s="111">
        <v>110</v>
      </c>
      <c r="K47" s="111">
        <f t="shared" si="64"/>
        <v>148</v>
      </c>
      <c r="L47" s="118">
        <f t="shared" si="96"/>
        <v>0.90275952693823913</v>
      </c>
      <c r="M47" s="119">
        <f t="shared" si="65"/>
        <v>7.2273324572930356E-2</v>
      </c>
      <c r="N47" s="114">
        <v>473</v>
      </c>
      <c r="O47" s="111"/>
      <c r="P47" s="111"/>
      <c r="Q47" s="111">
        <v>874</v>
      </c>
      <c r="R47" s="111">
        <f t="shared" si="66"/>
        <v>175</v>
      </c>
      <c r="S47" s="120">
        <f t="shared" si="67"/>
        <v>0.88501971090670173</v>
      </c>
      <c r="T47" s="113">
        <f t="shared" si="68"/>
        <v>0.57424441524310121</v>
      </c>
      <c r="U47" s="110">
        <v>136</v>
      </c>
      <c r="V47" s="111"/>
      <c r="W47" s="111"/>
      <c r="X47" s="111">
        <v>1216</v>
      </c>
      <c r="Y47" s="111">
        <f t="shared" si="69"/>
        <v>170</v>
      </c>
      <c r="Z47" s="118">
        <f t="shared" si="70"/>
        <v>0.88830486202365311</v>
      </c>
      <c r="AA47" s="122">
        <f t="shared" si="71"/>
        <v>0.79894875164257551</v>
      </c>
      <c r="AB47" s="111">
        <v>87</v>
      </c>
      <c r="AC47" s="111"/>
      <c r="AD47" s="111"/>
      <c r="AE47" s="111">
        <v>1269</v>
      </c>
      <c r="AF47" s="111">
        <f t="shared" si="72"/>
        <v>166</v>
      </c>
      <c r="AG47" s="120">
        <f t="shared" si="73"/>
        <v>0.89093298291721423</v>
      </c>
      <c r="AH47" s="113">
        <f t="shared" si="74"/>
        <v>0.83377135348226017</v>
      </c>
      <c r="AI47" s="110">
        <v>57</v>
      </c>
      <c r="AJ47" s="111"/>
      <c r="AK47" s="111"/>
      <c r="AL47" s="111">
        <v>1298</v>
      </c>
      <c r="AM47" s="111">
        <f t="shared" si="75"/>
        <v>167</v>
      </c>
      <c r="AN47" s="118">
        <f t="shared" si="76"/>
        <v>0.89027595269382387</v>
      </c>
      <c r="AO47" s="122">
        <f t="shared" si="77"/>
        <v>0.85282522996057819</v>
      </c>
      <c r="AP47" s="111">
        <v>42</v>
      </c>
      <c r="AQ47" s="111"/>
      <c r="AR47" s="111"/>
      <c r="AS47" s="111">
        <v>1314</v>
      </c>
      <c r="AT47" s="111">
        <f t="shared" si="78"/>
        <v>166</v>
      </c>
      <c r="AU47" s="120">
        <f t="shared" si="79"/>
        <v>0.89093298291721423</v>
      </c>
      <c r="AV47" s="113">
        <f t="shared" si="80"/>
        <v>0.86333771353482258</v>
      </c>
      <c r="AW47" s="110"/>
      <c r="AX47" s="111"/>
      <c r="AY47" s="111"/>
      <c r="AZ47" s="111"/>
      <c r="BA47" s="111">
        <f t="shared" si="81"/>
        <v>1522</v>
      </c>
      <c r="BB47" s="118">
        <f t="shared" si="82"/>
        <v>0</v>
      </c>
      <c r="BC47" s="122">
        <f t="shared" si="83"/>
        <v>0</v>
      </c>
      <c r="BD47" s="111"/>
      <c r="BE47" s="111"/>
      <c r="BF47" s="111"/>
      <c r="BG47" s="111"/>
      <c r="BH47" s="111">
        <f t="shared" si="84"/>
        <v>1522</v>
      </c>
      <c r="BI47" s="120">
        <f t="shared" si="85"/>
        <v>0</v>
      </c>
      <c r="BJ47" s="113">
        <f t="shared" si="86"/>
        <v>0</v>
      </c>
      <c r="BK47" s="110"/>
      <c r="BL47" s="111"/>
      <c r="BM47" s="111"/>
      <c r="BN47" s="111"/>
      <c r="BO47" s="111">
        <f t="shared" si="87"/>
        <v>1522</v>
      </c>
      <c r="BP47" s="118">
        <f t="shared" si="88"/>
        <v>0</v>
      </c>
      <c r="BQ47" s="122">
        <f t="shared" si="89"/>
        <v>0</v>
      </c>
      <c r="BR47" s="111"/>
      <c r="BS47" s="111"/>
      <c r="BT47" s="111"/>
      <c r="BU47" s="111"/>
      <c r="BV47" s="111"/>
      <c r="BW47" s="120">
        <f t="shared" si="90"/>
        <v>0</v>
      </c>
      <c r="BX47" s="112">
        <f t="shared" si="91"/>
        <v>0</v>
      </c>
      <c r="BY47" s="110"/>
      <c r="BZ47" s="111"/>
      <c r="CA47" s="111"/>
      <c r="CB47" s="111"/>
      <c r="CC47" s="111"/>
      <c r="CD47" s="118">
        <f t="shared" si="92"/>
        <v>0</v>
      </c>
      <c r="CE47" s="122">
        <f t="shared" si="93"/>
        <v>0</v>
      </c>
      <c r="CF47" s="110"/>
      <c r="CG47" s="111"/>
      <c r="CH47" s="111"/>
      <c r="CI47" s="111"/>
      <c r="CJ47" s="111"/>
      <c r="CK47" s="120">
        <f t="shared" si="94"/>
        <v>0</v>
      </c>
      <c r="CL47" s="118">
        <f t="shared" si="95"/>
        <v>0</v>
      </c>
    </row>
    <row r="48" spans="2:90" ht="14" x14ac:dyDescent="0.15">
      <c r="B48" s="107" t="s">
        <v>72</v>
      </c>
      <c r="C48" s="108">
        <v>1602</v>
      </c>
      <c r="D48" s="108"/>
      <c r="E48" s="108">
        <v>4</v>
      </c>
      <c r="F48" s="109">
        <f t="shared" si="63"/>
        <v>1598</v>
      </c>
      <c r="G48" s="110">
        <v>1282</v>
      </c>
      <c r="H48" s="111"/>
      <c r="I48" s="111">
        <v>7</v>
      </c>
      <c r="J48" s="111">
        <v>179</v>
      </c>
      <c r="K48" s="111">
        <f t="shared" si="64"/>
        <v>130</v>
      </c>
      <c r="L48" s="118">
        <f t="shared" si="96"/>
        <v>0.918648310387985</v>
      </c>
      <c r="M48" s="119">
        <f t="shared" si="65"/>
        <v>0.11201501877346684</v>
      </c>
      <c r="N48" s="114">
        <v>435</v>
      </c>
      <c r="O48" s="111"/>
      <c r="P48" s="111"/>
      <c r="Q48" s="111">
        <v>1007</v>
      </c>
      <c r="R48" s="111">
        <f t="shared" si="66"/>
        <v>156</v>
      </c>
      <c r="S48" s="120">
        <f t="shared" si="67"/>
        <v>0.90237797246558193</v>
      </c>
      <c r="T48" s="113">
        <f t="shared" si="68"/>
        <v>0.63016270337922398</v>
      </c>
      <c r="U48" s="110">
        <v>117</v>
      </c>
      <c r="V48" s="111"/>
      <c r="W48" s="111"/>
      <c r="X48" s="111">
        <v>1324</v>
      </c>
      <c r="Y48" s="111">
        <f t="shared" si="69"/>
        <v>157</v>
      </c>
      <c r="Z48" s="118">
        <f t="shared" si="70"/>
        <v>0.90175219023779729</v>
      </c>
      <c r="AA48" s="122">
        <f t="shared" si="71"/>
        <v>0.82853566958698377</v>
      </c>
      <c r="AB48" s="111">
        <v>82</v>
      </c>
      <c r="AC48" s="111"/>
      <c r="AD48" s="111"/>
      <c r="AE48" s="111">
        <v>1362</v>
      </c>
      <c r="AF48" s="111">
        <f t="shared" si="72"/>
        <v>154</v>
      </c>
      <c r="AG48" s="120">
        <f t="shared" si="73"/>
        <v>0.90362953692115144</v>
      </c>
      <c r="AH48" s="113">
        <f t="shared" si="74"/>
        <v>0.85231539424280356</v>
      </c>
      <c r="AI48" s="110">
        <v>62</v>
      </c>
      <c r="AJ48" s="111"/>
      <c r="AK48" s="111"/>
      <c r="AL48" s="111">
        <v>1379</v>
      </c>
      <c r="AM48" s="111">
        <f t="shared" si="75"/>
        <v>157</v>
      </c>
      <c r="AN48" s="118">
        <f t="shared" si="76"/>
        <v>0.90175219023779729</v>
      </c>
      <c r="AO48" s="122">
        <f t="shared" si="77"/>
        <v>0.86295369211514394</v>
      </c>
      <c r="AP48" s="111"/>
      <c r="AQ48" s="111"/>
      <c r="AR48" s="111"/>
      <c r="AS48" s="111"/>
      <c r="AT48" s="111">
        <f t="shared" si="78"/>
        <v>1598</v>
      </c>
      <c r="AU48" s="120">
        <f t="shared" si="79"/>
        <v>0</v>
      </c>
      <c r="AV48" s="113">
        <f t="shared" si="80"/>
        <v>0</v>
      </c>
      <c r="AW48" s="110"/>
      <c r="AX48" s="111"/>
      <c r="AY48" s="111"/>
      <c r="AZ48" s="111"/>
      <c r="BA48" s="111">
        <f t="shared" si="81"/>
        <v>1598</v>
      </c>
      <c r="BB48" s="118">
        <f t="shared" si="82"/>
        <v>0</v>
      </c>
      <c r="BC48" s="122">
        <f t="shared" si="83"/>
        <v>0</v>
      </c>
      <c r="BD48" s="111"/>
      <c r="BE48" s="111"/>
      <c r="BF48" s="111"/>
      <c r="BG48" s="111"/>
      <c r="BH48" s="111">
        <f t="shared" si="84"/>
        <v>1598</v>
      </c>
      <c r="BI48" s="120">
        <f t="shared" si="85"/>
        <v>0</v>
      </c>
      <c r="BJ48" s="113">
        <f t="shared" si="86"/>
        <v>0</v>
      </c>
      <c r="BK48" s="110"/>
      <c r="BL48" s="111"/>
      <c r="BM48" s="111"/>
      <c r="BN48" s="111"/>
      <c r="BO48" s="111">
        <f t="shared" si="87"/>
        <v>1598</v>
      </c>
      <c r="BP48" s="118">
        <f t="shared" si="88"/>
        <v>0</v>
      </c>
      <c r="BQ48" s="122">
        <f t="shared" si="89"/>
        <v>0</v>
      </c>
      <c r="BR48" s="111"/>
      <c r="BS48" s="111"/>
      <c r="BT48" s="111"/>
      <c r="BU48" s="111"/>
      <c r="BV48" s="111"/>
      <c r="BW48" s="120">
        <f t="shared" si="90"/>
        <v>0</v>
      </c>
      <c r="BX48" s="112">
        <f t="shared" si="91"/>
        <v>0</v>
      </c>
      <c r="BY48" s="110"/>
      <c r="BZ48" s="111"/>
      <c r="CA48" s="111"/>
      <c r="CB48" s="111"/>
      <c r="CC48" s="111"/>
      <c r="CD48" s="118">
        <f t="shared" si="92"/>
        <v>0</v>
      </c>
      <c r="CE48" s="122">
        <f t="shared" si="93"/>
        <v>0</v>
      </c>
      <c r="CF48" s="111"/>
      <c r="CG48" s="111"/>
      <c r="CH48" s="111"/>
      <c r="CI48" s="111"/>
      <c r="CJ48" s="111"/>
      <c r="CK48" s="120">
        <f t="shared" si="94"/>
        <v>0</v>
      </c>
      <c r="CL48" s="112">
        <f t="shared" si="95"/>
        <v>0</v>
      </c>
    </row>
    <row r="49" spans="2:90" ht="14" x14ac:dyDescent="0.15">
      <c r="B49" s="107" t="s">
        <v>73</v>
      </c>
      <c r="C49" s="108">
        <v>1680</v>
      </c>
      <c r="D49" s="108"/>
      <c r="E49" s="108">
        <v>1</v>
      </c>
      <c r="F49" s="109">
        <f t="shared" si="63"/>
        <v>1679</v>
      </c>
      <c r="G49" s="123">
        <v>1278</v>
      </c>
      <c r="H49" s="124"/>
      <c r="I49" s="124">
        <v>7</v>
      </c>
      <c r="J49" s="124">
        <v>243</v>
      </c>
      <c r="K49" s="111">
        <f t="shared" si="64"/>
        <v>151</v>
      </c>
      <c r="L49" s="125">
        <f t="shared" si="96"/>
        <v>0.9100655151876117</v>
      </c>
      <c r="M49" s="126">
        <f t="shared" si="65"/>
        <v>0.14472900536033353</v>
      </c>
      <c r="N49" s="114">
        <v>432</v>
      </c>
      <c r="O49" s="111"/>
      <c r="P49" s="111"/>
      <c r="Q49" s="111">
        <v>1078</v>
      </c>
      <c r="R49" s="111">
        <f t="shared" si="66"/>
        <v>169</v>
      </c>
      <c r="S49" s="120">
        <f t="shared" si="67"/>
        <v>0.89934484812388327</v>
      </c>
      <c r="T49" s="113">
        <f t="shared" si="68"/>
        <v>0.64204883859440143</v>
      </c>
      <c r="U49" s="123">
        <v>123</v>
      </c>
      <c r="V49" s="124"/>
      <c r="W49" s="124"/>
      <c r="X49" s="124">
        <v>1391</v>
      </c>
      <c r="Y49" s="111">
        <f t="shared" si="69"/>
        <v>165</v>
      </c>
      <c r="Z49" s="125">
        <f t="shared" si="70"/>
        <v>0.90172721858248961</v>
      </c>
      <c r="AA49" s="127">
        <f t="shared" si="71"/>
        <v>0.82846932698034548</v>
      </c>
      <c r="AB49" s="111">
        <v>73</v>
      </c>
      <c r="AC49" s="111"/>
      <c r="AD49" s="111"/>
      <c r="AE49" s="111">
        <v>1445</v>
      </c>
      <c r="AF49" s="111">
        <f t="shared" si="72"/>
        <v>161</v>
      </c>
      <c r="AG49" s="120">
        <f t="shared" si="73"/>
        <v>0.90410958904109584</v>
      </c>
      <c r="AH49" s="113">
        <f t="shared" si="74"/>
        <v>0.86063132817153065</v>
      </c>
      <c r="AI49" s="123"/>
      <c r="AJ49" s="124"/>
      <c r="AK49" s="124"/>
      <c r="AL49" s="124"/>
      <c r="AM49" s="111">
        <f t="shared" si="75"/>
        <v>1679</v>
      </c>
      <c r="AN49" s="125">
        <f t="shared" si="76"/>
        <v>0</v>
      </c>
      <c r="AO49" s="127">
        <f t="shared" si="77"/>
        <v>0</v>
      </c>
      <c r="AP49" s="111"/>
      <c r="AQ49" s="111"/>
      <c r="AR49" s="111"/>
      <c r="AS49" s="111"/>
      <c r="AT49" s="111">
        <f t="shared" si="78"/>
        <v>1679</v>
      </c>
      <c r="AU49" s="120">
        <f t="shared" si="79"/>
        <v>0</v>
      </c>
      <c r="AV49" s="113">
        <f t="shared" si="80"/>
        <v>0</v>
      </c>
      <c r="AW49" s="123"/>
      <c r="AX49" s="124"/>
      <c r="AY49" s="124"/>
      <c r="AZ49" s="124"/>
      <c r="BA49" s="111">
        <f t="shared" si="81"/>
        <v>1679</v>
      </c>
      <c r="BB49" s="125">
        <f t="shared" si="82"/>
        <v>0</v>
      </c>
      <c r="BC49" s="127">
        <f t="shared" si="83"/>
        <v>0</v>
      </c>
      <c r="BD49" s="111"/>
      <c r="BE49" s="111"/>
      <c r="BF49" s="111"/>
      <c r="BG49" s="111"/>
      <c r="BH49" s="111">
        <f t="shared" si="84"/>
        <v>1679</v>
      </c>
      <c r="BI49" s="120">
        <f t="shared" si="85"/>
        <v>0</v>
      </c>
      <c r="BJ49" s="113">
        <f t="shared" si="86"/>
        <v>0</v>
      </c>
      <c r="BK49" s="123"/>
      <c r="BL49" s="124"/>
      <c r="BM49" s="124"/>
      <c r="BN49" s="124"/>
      <c r="BO49" s="111">
        <f t="shared" si="87"/>
        <v>1679</v>
      </c>
      <c r="BP49" s="125">
        <f t="shared" si="88"/>
        <v>0</v>
      </c>
      <c r="BQ49" s="127">
        <f t="shared" si="89"/>
        <v>0</v>
      </c>
      <c r="BR49" s="111"/>
      <c r="BS49" s="111"/>
      <c r="BT49" s="111"/>
      <c r="BU49" s="111"/>
      <c r="BV49" s="111"/>
      <c r="BW49" s="120">
        <f t="shared" si="90"/>
        <v>0</v>
      </c>
      <c r="BX49" s="112">
        <f t="shared" si="91"/>
        <v>0</v>
      </c>
      <c r="BY49" s="123"/>
      <c r="BZ49" s="124"/>
      <c r="CA49" s="124"/>
      <c r="CB49" s="124"/>
      <c r="CC49" s="124"/>
      <c r="CD49" s="125">
        <f t="shared" si="92"/>
        <v>0</v>
      </c>
      <c r="CE49" s="127">
        <f t="shared" si="93"/>
        <v>0</v>
      </c>
      <c r="CF49" s="111"/>
      <c r="CG49" s="111"/>
      <c r="CH49" s="111"/>
      <c r="CI49" s="111"/>
      <c r="CJ49" s="111"/>
      <c r="CK49" s="120">
        <f t="shared" si="94"/>
        <v>0</v>
      </c>
      <c r="CL49" s="112">
        <f t="shared" si="95"/>
        <v>0</v>
      </c>
    </row>
    <row r="50" spans="2:90" ht="14" x14ac:dyDescent="0.15">
      <c r="B50" s="107" t="s">
        <v>74</v>
      </c>
      <c r="C50" s="108">
        <v>1258</v>
      </c>
      <c r="D50" s="108"/>
      <c r="E50" s="108">
        <v>2</v>
      </c>
      <c r="F50" s="109">
        <f t="shared" si="63"/>
        <v>1256</v>
      </c>
      <c r="G50" s="110">
        <v>922</v>
      </c>
      <c r="H50" s="111"/>
      <c r="I50" s="111">
        <v>3</v>
      </c>
      <c r="J50" s="111">
        <v>208</v>
      </c>
      <c r="K50" s="111">
        <f t="shared" si="64"/>
        <v>123</v>
      </c>
      <c r="L50" s="118">
        <f t="shared" si="96"/>
        <v>0.90207006369426757</v>
      </c>
      <c r="M50" s="119">
        <f t="shared" si="65"/>
        <v>0.16560509554140126</v>
      </c>
      <c r="N50" s="114">
        <v>346</v>
      </c>
      <c r="O50" s="111"/>
      <c r="P50" s="111"/>
      <c r="Q50" s="111">
        <v>785</v>
      </c>
      <c r="R50" s="111">
        <f t="shared" si="66"/>
        <v>125</v>
      </c>
      <c r="S50" s="120">
        <f t="shared" si="67"/>
        <v>0.90047770700636942</v>
      </c>
      <c r="T50" s="113">
        <f t="shared" si="68"/>
        <v>0.625</v>
      </c>
      <c r="U50" s="110">
        <v>100</v>
      </c>
      <c r="V50" s="111"/>
      <c r="W50" s="111"/>
      <c r="X50" s="111">
        <v>1036</v>
      </c>
      <c r="Y50" s="111">
        <f t="shared" si="69"/>
        <v>120</v>
      </c>
      <c r="Z50" s="118">
        <f t="shared" si="70"/>
        <v>0.90445859872611467</v>
      </c>
      <c r="AA50" s="119">
        <f t="shared" si="71"/>
        <v>0.82484076433121023</v>
      </c>
      <c r="AB50" s="111"/>
      <c r="AC50" s="111"/>
      <c r="AD50" s="111"/>
      <c r="AE50" s="111"/>
      <c r="AF50" s="111">
        <f t="shared" si="72"/>
        <v>1256</v>
      </c>
      <c r="AG50" s="120">
        <f t="shared" si="73"/>
        <v>0</v>
      </c>
      <c r="AH50" s="113">
        <f t="shared" si="74"/>
        <v>0</v>
      </c>
      <c r="AI50" s="110"/>
      <c r="AJ50" s="111"/>
      <c r="AK50" s="111"/>
      <c r="AL50" s="111"/>
      <c r="AM50" s="111">
        <f t="shared" si="75"/>
        <v>1256</v>
      </c>
      <c r="AN50" s="118">
        <f t="shared" si="76"/>
        <v>0</v>
      </c>
      <c r="AO50" s="119">
        <f t="shared" si="77"/>
        <v>0</v>
      </c>
      <c r="AP50" s="111"/>
      <c r="AQ50" s="111"/>
      <c r="AR50" s="111"/>
      <c r="AS50" s="111"/>
      <c r="AT50" s="111">
        <f t="shared" si="78"/>
        <v>1256</v>
      </c>
      <c r="AU50" s="120">
        <f t="shared" si="79"/>
        <v>0</v>
      </c>
      <c r="AV50" s="117">
        <f t="shared" si="80"/>
        <v>0</v>
      </c>
      <c r="AW50" s="110"/>
      <c r="AX50" s="111"/>
      <c r="AY50" s="111"/>
      <c r="AZ50" s="111"/>
      <c r="BA50" s="111">
        <f t="shared" si="81"/>
        <v>1256</v>
      </c>
      <c r="BB50" s="118">
        <f t="shared" si="82"/>
        <v>0</v>
      </c>
      <c r="BC50" s="119">
        <f t="shared" si="83"/>
        <v>0</v>
      </c>
      <c r="BD50" s="111"/>
      <c r="BE50" s="111"/>
      <c r="BF50" s="111"/>
      <c r="BG50" s="111"/>
      <c r="BH50" s="111">
        <f t="shared" si="84"/>
        <v>1256</v>
      </c>
      <c r="BI50" s="120">
        <f t="shared" si="85"/>
        <v>0</v>
      </c>
      <c r="BJ50" s="117">
        <f t="shared" si="86"/>
        <v>0</v>
      </c>
      <c r="BK50" s="110"/>
      <c r="BL50" s="111"/>
      <c r="BM50" s="111"/>
      <c r="BN50" s="111"/>
      <c r="BO50" s="111">
        <f t="shared" si="87"/>
        <v>1256</v>
      </c>
      <c r="BP50" s="118">
        <f t="shared" si="88"/>
        <v>0</v>
      </c>
      <c r="BQ50" s="119">
        <f t="shared" si="89"/>
        <v>0</v>
      </c>
      <c r="BR50" s="111"/>
      <c r="BS50" s="111"/>
      <c r="BT50" s="111"/>
      <c r="BU50" s="111"/>
      <c r="BV50" s="111"/>
      <c r="BW50" s="120">
        <f t="shared" si="90"/>
        <v>0</v>
      </c>
      <c r="BX50" s="117">
        <f t="shared" si="91"/>
        <v>0</v>
      </c>
      <c r="BY50" s="110"/>
      <c r="BZ50" s="111"/>
      <c r="CA50" s="111"/>
      <c r="CB50" s="111"/>
      <c r="CC50" s="111"/>
      <c r="CD50" s="118">
        <f t="shared" si="92"/>
        <v>0</v>
      </c>
      <c r="CE50" s="119">
        <f t="shared" si="93"/>
        <v>0</v>
      </c>
      <c r="CF50" s="111"/>
      <c r="CG50" s="111"/>
      <c r="CH50" s="111"/>
      <c r="CI50" s="111"/>
      <c r="CJ50" s="111"/>
      <c r="CK50" s="120">
        <f t="shared" si="94"/>
        <v>0</v>
      </c>
      <c r="CL50" s="112">
        <f t="shared" si="95"/>
        <v>0</v>
      </c>
    </row>
    <row r="51" spans="2:90" ht="14" x14ac:dyDescent="0.15">
      <c r="B51" s="107" t="s">
        <v>75</v>
      </c>
      <c r="C51" s="108">
        <v>1065</v>
      </c>
      <c r="D51" s="108"/>
      <c r="E51" s="108"/>
      <c r="F51" s="109">
        <f t="shared" si="63"/>
        <v>1065</v>
      </c>
      <c r="G51" s="110">
        <v>802</v>
      </c>
      <c r="H51" s="111"/>
      <c r="I51" s="111">
        <v>1</v>
      </c>
      <c r="J51" s="111">
        <v>159</v>
      </c>
      <c r="K51" s="111">
        <f t="shared" si="64"/>
        <v>103</v>
      </c>
      <c r="L51" s="118">
        <f t="shared" si="96"/>
        <v>0.9032863849765258</v>
      </c>
      <c r="M51" s="119">
        <f t="shared" si="65"/>
        <v>0.14929577464788732</v>
      </c>
      <c r="N51" s="114">
        <v>359</v>
      </c>
      <c r="O51" s="111"/>
      <c r="P51" s="111"/>
      <c r="Q51" s="111">
        <v>604</v>
      </c>
      <c r="R51" s="111">
        <f t="shared" si="66"/>
        <v>102</v>
      </c>
      <c r="S51" s="120">
        <f t="shared" si="67"/>
        <v>0.90422535211267607</v>
      </c>
      <c r="T51" s="113">
        <f t="shared" si="68"/>
        <v>0.56713615023474173</v>
      </c>
      <c r="U51" s="110"/>
      <c r="V51" s="111"/>
      <c r="W51" s="111"/>
      <c r="X51" s="111"/>
      <c r="Y51" s="111">
        <f t="shared" si="69"/>
        <v>1065</v>
      </c>
      <c r="Z51" s="118">
        <f t="shared" si="70"/>
        <v>0</v>
      </c>
      <c r="AA51" s="119">
        <f t="shared" si="71"/>
        <v>0</v>
      </c>
      <c r="AB51" s="111"/>
      <c r="AC51" s="111"/>
      <c r="AD51" s="111"/>
      <c r="AE51" s="111"/>
      <c r="AF51" s="111">
        <f t="shared" si="72"/>
        <v>1065</v>
      </c>
      <c r="AG51" s="120">
        <f t="shared" si="73"/>
        <v>0</v>
      </c>
      <c r="AH51" s="113">
        <f t="shared" si="74"/>
        <v>0</v>
      </c>
      <c r="AI51" s="110"/>
      <c r="AJ51" s="111"/>
      <c r="AK51" s="111"/>
      <c r="AL51" s="111"/>
      <c r="AM51" s="111">
        <f t="shared" si="75"/>
        <v>1065</v>
      </c>
      <c r="AN51" s="118">
        <f t="shared" si="76"/>
        <v>0</v>
      </c>
      <c r="AO51" s="119">
        <f t="shared" si="77"/>
        <v>0</v>
      </c>
      <c r="AP51" s="111"/>
      <c r="AQ51" s="111"/>
      <c r="AR51" s="111"/>
      <c r="AS51" s="111"/>
      <c r="AT51" s="111">
        <f t="shared" si="78"/>
        <v>1065</v>
      </c>
      <c r="AU51" s="120">
        <f t="shared" si="79"/>
        <v>0</v>
      </c>
      <c r="AV51" s="117">
        <f t="shared" si="80"/>
        <v>0</v>
      </c>
      <c r="AW51" s="110"/>
      <c r="AX51" s="111"/>
      <c r="AY51" s="111"/>
      <c r="AZ51" s="111"/>
      <c r="BA51" s="111">
        <f t="shared" si="81"/>
        <v>1065</v>
      </c>
      <c r="BB51" s="118">
        <f t="shared" si="82"/>
        <v>0</v>
      </c>
      <c r="BC51" s="119">
        <f t="shared" si="83"/>
        <v>0</v>
      </c>
      <c r="BD51" s="111"/>
      <c r="BE51" s="111"/>
      <c r="BF51" s="111"/>
      <c r="BG51" s="111"/>
      <c r="BH51" s="111">
        <f t="shared" si="84"/>
        <v>1065</v>
      </c>
      <c r="BI51" s="120">
        <f t="shared" si="85"/>
        <v>0</v>
      </c>
      <c r="BJ51" s="117">
        <f t="shared" si="86"/>
        <v>0</v>
      </c>
      <c r="BK51" s="110"/>
      <c r="BL51" s="111"/>
      <c r="BM51" s="111"/>
      <c r="BN51" s="111"/>
      <c r="BO51" s="111">
        <f t="shared" si="87"/>
        <v>1065</v>
      </c>
      <c r="BP51" s="118">
        <f t="shared" si="88"/>
        <v>0</v>
      </c>
      <c r="BQ51" s="119">
        <f t="shared" si="89"/>
        <v>0</v>
      </c>
      <c r="BR51" s="111"/>
      <c r="BS51" s="111"/>
      <c r="BT51" s="111"/>
      <c r="BU51" s="111"/>
      <c r="BV51" s="111"/>
      <c r="BW51" s="120">
        <f t="shared" si="90"/>
        <v>0</v>
      </c>
      <c r="BX51" s="117">
        <f t="shared" si="91"/>
        <v>0</v>
      </c>
      <c r="BY51" s="110"/>
      <c r="BZ51" s="111"/>
      <c r="CA51" s="111"/>
      <c r="CB51" s="111"/>
      <c r="CC51" s="111"/>
      <c r="CD51" s="118">
        <f t="shared" si="92"/>
        <v>0</v>
      </c>
      <c r="CE51" s="119">
        <f t="shared" si="93"/>
        <v>0</v>
      </c>
      <c r="CF51" s="111"/>
      <c r="CG51" s="111"/>
      <c r="CH51" s="111"/>
      <c r="CI51" s="111"/>
      <c r="CJ51" s="111"/>
      <c r="CK51" s="120">
        <f t="shared" si="94"/>
        <v>0</v>
      </c>
      <c r="CL51" s="112">
        <f t="shared" si="95"/>
        <v>0</v>
      </c>
    </row>
    <row r="52" spans="2:90" ht="14" x14ac:dyDescent="0.15">
      <c r="B52" s="107" t="s">
        <v>76</v>
      </c>
      <c r="C52" s="108">
        <v>1103</v>
      </c>
      <c r="D52" s="108"/>
      <c r="E52" s="108"/>
      <c r="F52" s="109">
        <f t="shared" si="63"/>
        <v>1103</v>
      </c>
      <c r="G52" s="128">
        <v>824</v>
      </c>
      <c r="H52" s="129"/>
      <c r="I52" s="129"/>
      <c r="J52" s="129">
        <v>183</v>
      </c>
      <c r="K52" s="111">
        <f t="shared" si="64"/>
        <v>96</v>
      </c>
      <c r="L52" s="130">
        <f t="shared" si="96"/>
        <v>0.91296464188576609</v>
      </c>
      <c r="M52" s="131">
        <f t="shared" si="65"/>
        <v>0.16591115140525839</v>
      </c>
      <c r="N52" s="114"/>
      <c r="O52" s="111"/>
      <c r="P52" s="111"/>
      <c r="Q52" s="111"/>
      <c r="R52" s="111"/>
      <c r="S52" s="120">
        <f t="shared" si="67"/>
        <v>0</v>
      </c>
      <c r="T52" s="113">
        <f t="shared" si="68"/>
        <v>0</v>
      </c>
      <c r="U52" s="128"/>
      <c r="V52" s="129"/>
      <c r="W52" s="129"/>
      <c r="X52" s="129"/>
      <c r="Y52" s="129"/>
      <c r="Z52" s="130">
        <f t="shared" si="70"/>
        <v>0</v>
      </c>
      <c r="AA52" s="131">
        <f t="shared" si="71"/>
        <v>0</v>
      </c>
      <c r="AB52" s="111"/>
      <c r="AC52" s="111"/>
      <c r="AD52" s="111"/>
      <c r="AE52" s="111"/>
      <c r="AF52" s="111"/>
      <c r="AG52" s="120">
        <f t="shared" si="73"/>
        <v>0</v>
      </c>
      <c r="AH52" s="113">
        <f t="shared" si="74"/>
        <v>0</v>
      </c>
      <c r="AI52" s="128"/>
      <c r="AJ52" s="129"/>
      <c r="AK52" s="129"/>
      <c r="AL52" s="129"/>
      <c r="AM52" s="129"/>
      <c r="AN52" s="130">
        <f t="shared" si="76"/>
        <v>0</v>
      </c>
      <c r="AO52" s="131">
        <f t="shared" si="77"/>
        <v>0</v>
      </c>
      <c r="AP52" s="111"/>
      <c r="AQ52" s="111"/>
      <c r="AR52" s="111"/>
      <c r="AS52" s="111"/>
      <c r="AT52" s="111"/>
      <c r="AU52" s="120">
        <f t="shared" si="79"/>
        <v>0</v>
      </c>
      <c r="AV52" s="117">
        <f t="shared" si="80"/>
        <v>0</v>
      </c>
      <c r="AW52" s="128"/>
      <c r="AX52" s="129"/>
      <c r="AY52" s="129"/>
      <c r="AZ52" s="129"/>
      <c r="BA52" s="129"/>
      <c r="BB52" s="130">
        <f t="shared" si="82"/>
        <v>0</v>
      </c>
      <c r="BC52" s="131">
        <f t="shared" si="83"/>
        <v>0</v>
      </c>
      <c r="BD52" s="111"/>
      <c r="BE52" s="111"/>
      <c r="BF52" s="111"/>
      <c r="BG52" s="111"/>
      <c r="BH52" s="111"/>
      <c r="BI52" s="120">
        <f t="shared" si="85"/>
        <v>0</v>
      </c>
      <c r="BJ52" s="117">
        <f t="shared" si="86"/>
        <v>0</v>
      </c>
      <c r="BK52" s="128"/>
      <c r="BL52" s="129"/>
      <c r="BM52" s="129"/>
      <c r="BN52" s="129"/>
      <c r="BO52" s="129"/>
      <c r="BP52" s="130">
        <f t="shared" si="88"/>
        <v>0</v>
      </c>
      <c r="BQ52" s="131">
        <f t="shared" si="89"/>
        <v>0</v>
      </c>
      <c r="BR52" s="111"/>
      <c r="BS52" s="111"/>
      <c r="BT52" s="111"/>
      <c r="BU52" s="111"/>
      <c r="BV52" s="111"/>
      <c r="BW52" s="120">
        <f t="shared" si="90"/>
        <v>0</v>
      </c>
      <c r="BX52" s="117">
        <f t="shared" si="91"/>
        <v>0</v>
      </c>
      <c r="BY52" s="128"/>
      <c r="BZ52" s="129"/>
      <c r="CA52" s="129"/>
      <c r="CB52" s="129"/>
      <c r="CC52" s="129"/>
      <c r="CD52" s="130">
        <f t="shared" si="92"/>
        <v>0</v>
      </c>
      <c r="CE52" s="131">
        <f t="shared" si="93"/>
        <v>0</v>
      </c>
      <c r="CF52" s="111"/>
      <c r="CG52" s="111"/>
      <c r="CH52" s="111"/>
      <c r="CI52" s="111"/>
      <c r="CJ52" s="111"/>
      <c r="CK52" s="120">
        <f t="shared" si="94"/>
        <v>0</v>
      </c>
      <c r="CL52" s="112">
        <f t="shared" si="95"/>
        <v>0</v>
      </c>
    </row>
    <row r="57" spans="2:90" x14ac:dyDescent="0.15">
      <c r="B57" s="106" t="str">
        <f>"Graduate PHD/JD Retention - "&amp;$A$1</f>
        <v>Graduate PHD/JD Retention - All Students</v>
      </c>
      <c r="C57" s="106"/>
      <c r="D57" s="106"/>
      <c r="E57" s="106"/>
      <c r="F57" s="106"/>
    </row>
    <row r="58" spans="2:90" x14ac:dyDescent="0.15">
      <c r="B58" s="145" t="s">
        <v>7</v>
      </c>
      <c r="C58" s="147" t="s">
        <v>9</v>
      </c>
      <c r="D58" s="147" t="s">
        <v>0</v>
      </c>
      <c r="E58" s="147" t="s">
        <v>8</v>
      </c>
      <c r="F58" s="37"/>
      <c r="G58" s="149" t="s">
        <v>1</v>
      </c>
      <c r="H58" s="150"/>
      <c r="I58" s="150"/>
      <c r="J58" s="150"/>
      <c r="K58" s="150"/>
      <c r="L58" s="150"/>
      <c r="M58" s="151"/>
      <c r="N58" s="139" t="s">
        <v>11</v>
      </c>
      <c r="O58" s="140"/>
      <c r="P58" s="140"/>
      <c r="Q58" s="140"/>
      <c r="R58" s="140"/>
      <c r="S58" s="140"/>
      <c r="T58" s="144"/>
      <c r="U58" s="142" t="s">
        <v>12</v>
      </c>
      <c r="V58" s="140"/>
      <c r="W58" s="140"/>
      <c r="X58" s="140"/>
      <c r="Y58" s="140"/>
      <c r="Z58" s="140"/>
      <c r="AA58" s="143"/>
      <c r="AB58" s="139" t="s">
        <v>13</v>
      </c>
      <c r="AC58" s="140"/>
      <c r="AD58" s="140"/>
      <c r="AE58" s="140"/>
      <c r="AF58" s="140"/>
      <c r="AG58" s="140"/>
      <c r="AH58" s="144"/>
      <c r="AI58" s="142" t="s">
        <v>14</v>
      </c>
      <c r="AJ58" s="140"/>
      <c r="AK58" s="140"/>
      <c r="AL58" s="140"/>
      <c r="AM58" s="140"/>
      <c r="AN58" s="140"/>
      <c r="AO58" s="143"/>
      <c r="AP58" s="139" t="s">
        <v>15</v>
      </c>
      <c r="AQ58" s="140"/>
      <c r="AR58" s="140"/>
      <c r="AS58" s="140"/>
      <c r="AT58" s="140"/>
      <c r="AU58" s="140"/>
      <c r="AV58" s="141"/>
      <c r="AW58" s="139" t="s">
        <v>28</v>
      </c>
      <c r="AX58" s="140"/>
      <c r="AY58" s="140"/>
      <c r="AZ58" s="140"/>
      <c r="BA58" s="140"/>
      <c r="BB58" s="140"/>
      <c r="BC58" s="141"/>
      <c r="BD58" s="139" t="s">
        <v>29</v>
      </c>
      <c r="BE58" s="140"/>
      <c r="BF58" s="140"/>
      <c r="BG58" s="140"/>
      <c r="BH58" s="140"/>
      <c r="BI58" s="140"/>
      <c r="BJ58" s="141"/>
      <c r="BK58" s="139" t="s">
        <v>30</v>
      </c>
      <c r="BL58" s="140"/>
      <c r="BM58" s="140"/>
      <c r="BN58" s="140"/>
      <c r="BO58" s="140"/>
      <c r="BP58" s="140"/>
      <c r="BQ58" s="141"/>
      <c r="BR58" s="139" t="s">
        <v>32</v>
      </c>
      <c r="BS58" s="140"/>
      <c r="BT58" s="140"/>
      <c r="BU58" s="140"/>
      <c r="BV58" s="140"/>
      <c r="BW58" s="140"/>
      <c r="BX58" s="141"/>
      <c r="BY58" s="139" t="s">
        <v>69</v>
      </c>
      <c r="BZ58" s="140"/>
      <c r="CA58" s="140"/>
      <c r="CB58" s="140"/>
      <c r="CC58" s="140"/>
      <c r="CD58" s="140"/>
      <c r="CE58" s="141"/>
      <c r="CF58" s="139" t="s">
        <v>71</v>
      </c>
      <c r="CG58" s="140"/>
      <c r="CH58" s="140"/>
      <c r="CI58" s="140"/>
      <c r="CJ58" s="140"/>
      <c r="CK58" s="140"/>
      <c r="CL58" s="141"/>
    </row>
    <row r="59" spans="2:90" ht="118" x14ac:dyDescent="0.15">
      <c r="B59" s="146"/>
      <c r="C59" s="148"/>
      <c r="D59" s="148"/>
      <c r="E59" s="148"/>
      <c r="F59" s="38" t="s">
        <v>10</v>
      </c>
      <c r="G59" s="39" t="s">
        <v>2</v>
      </c>
      <c r="H59" s="40" t="s">
        <v>4</v>
      </c>
      <c r="I59" s="40" t="s">
        <v>3</v>
      </c>
      <c r="J59" s="40" t="s">
        <v>17</v>
      </c>
      <c r="K59" s="40" t="s">
        <v>5</v>
      </c>
      <c r="L59" s="40" t="s">
        <v>6</v>
      </c>
      <c r="M59" s="41" t="s">
        <v>16</v>
      </c>
      <c r="N59" s="42" t="s">
        <v>2</v>
      </c>
      <c r="O59" s="43" t="s">
        <v>4</v>
      </c>
      <c r="P59" s="43" t="s">
        <v>3</v>
      </c>
      <c r="Q59" s="43" t="s">
        <v>17</v>
      </c>
      <c r="R59" s="43" t="s">
        <v>5</v>
      </c>
      <c r="S59" s="43" t="s">
        <v>6</v>
      </c>
      <c r="T59" s="44" t="s">
        <v>16</v>
      </c>
      <c r="U59" s="45" t="s">
        <v>2</v>
      </c>
      <c r="V59" s="43" t="s">
        <v>4</v>
      </c>
      <c r="W59" s="43" t="s">
        <v>3</v>
      </c>
      <c r="X59" s="43" t="s">
        <v>17</v>
      </c>
      <c r="Y59" s="43" t="s">
        <v>5</v>
      </c>
      <c r="Z59" s="43" t="s">
        <v>6</v>
      </c>
      <c r="AA59" s="46" t="s">
        <v>16</v>
      </c>
      <c r="AB59" s="42" t="s">
        <v>2</v>
      </c>
      <c r="AC59" s="43" t="s">
        <v>4</v>
      </c>
      <c r="AD59" s="43" t="s">
        <v>3</v>
      </c>
      <c r="AE59" s="43" t="s">
        <v>17</v>
      </c>
      <c r="AF59" s="43" t="s">
        <v>5</v>
      </c>
      <c r="AG59" s="43" t="s">
        <v>6</v>
      </c>
      <c r="AH59" s="44" t="s">
        <v>16</v>
      </c>
      <c r="AI59" s="45" t="s">
        <v>2</v>
      </c>
      <c r="AJ59" s="43" t="s">
        <v>4</v>
      </c>
      <c r="AK59" s="43" t="s">
        <v>3</v>
      </c>
      <c r="AL59" s="43" t="s">
        <v>17</v>
      </c>
      <c r="AM59" s="43" t="s">
        <v>5</v>
      </c>
      <c r="AN59" s="43" t="s">
        <v>6</v>
      </c>
      <c r="AO59" s="46" t="s">
        <v>16</v>
      </c>
      <c r="AP59" s="42" t="s">
        <v>2</v>
      </c>
      <c r="AQ59" s="43" t="s">
        <v>4</v>
      </c>
      <c r="AR59" s="43" t="s">
        <v>3</v>
      </c>
      <c r="AS59" s="43" t="s">
        <v>17</v>
      </c>
      <c r="AT59" s="43" t="s">
        <v>5</v>
      </c>
      <c r="AU59" s="43" t="s">
        <v>6</v>
      </c>
      <c r="AV59" s="43" t="s">
        <v>16</v>
      </c>
      <c r="AW59" s="42" t="s">
        <v>2</v>
      </c>
      <c r="AX59" s="43" t="s">
        <v>4</v>
      </c>
      <c r="AY59" s="43" t="s">
        <v>3</v>
      </c>
      <c r="AZ59" s="43" t="s">
        <v>17</v>
      </c>
      <c r="BA59" s="43" t="s">
        <v>5</v>
      </c>
      <c r="BB59" s="43" t="s">
        <v>6</v>
      </c>
      <c r="BC59" s="43" t="s">
        <v>16</v>
      </c>
      <c r="BD59" s="42" t="s">
        <v>2</v>
      </c>
      <c r="BE59" s="43" t="s">
        <v>4</v>
      </c>
      <c r="BF59" s="43" t="s">
        <v>3</v>
      </c>
      <c r="BG59" s="43" t="s">
        <v>17</v>
      </c>
      <c r="BH59" s="43" t="s">
        <v>5</v>
      </c>
      <c r="BI59" s="43" t="s">
        <v>6</v>
      </c>
      <c r="BJ59" s="43" t="s">
        <v>16</v>
      </c>
      <c r="BK59" s="42" t="s">
        <v>2</v>
      </c>
      <c r="BL59" s="43" t="s">
        <v>4</v>
      </c>
      <c r="BM59" s="43" t="s">
        <v>3</v>
      </c>
      <c r="BN59" s="43" t="s">
        <v>17</v>
      </c>
      <c r="BO59" s="43" t="s">
        <v>5</v>
      </c>
      <c r="BP59" s="43" t="s">
        <v>6</v>
      </c>
      <c r="BQ59" s="43" t="s">
        <v>16</v>
      </c>
      <c r="BR59" s="42" t="s">
        <v>2</v>
      </c>
      <c r="BS59" s="43" t="s">
        <v>4</v>
      </c>
      <c r="BT59" s="43" t="s">
        <v>3</v>
      </c>
      <c r="BU59" s="43" t="s">
        <v>17</v>
      </c>
      <c r="BV59" s="43" t="s">
        <v>5</v>
      </c>
      <c r="BW59" s="43" t="s">
        <v>6</v>
      </c>
      <c r="BX59" s="43" t="s">
        <v>16</v>
      </c>
      <c r="BY59" s="42" t="s">
        <v>2</v>
      </c>
      <c r="BZ59" s="43" t="s">
        <v>4</v>
      </c>
      <c r="CA59" s="43" t="s">
        <v>3</v>
      </c>
      <c r="CB59" s="43" t="s">
        <v>17</v>
      </c>
      <c r="CC59" s="43" t="s">
        <v>5</v>
      </c>
      <c r="CD59" s="43" t="s">
        <v>6</v>
      </c>
      <c r="CE59" s="43" t="s">
        <v>16</v>
      </c>
      <c r="CF59" s="42" t="s">
        <v>2</v>
      </c>
      <c r="CG59" s="43" t="s">
        <v>4</v>
      </c>
      <c r="CH59" s="43" t="s">
        <v>3</v>
      </c>
      <c r="CI59" s="43" t="s">
        <v>17</v>
      </c>
      <c r="CJ59" s="43" t="s">
        <v>5</v>
      </c>
      <c r="CK59" s="43" t="s">
        <v>6</v>
      </c>
      <c r="CL59" s="82" t="s">
        <v>16</v>
      </c>
    </row>
    <row r="60" spans="2:90" x14ac:dyDescent="0.15">
      <c r="B60" s="107"/>
      <c r="C60" s="108"/>
      <c r="D60" s="108"/>
      <c r="E60" s="108"/>
      <c r="F60" s="109"/>
      <c r="G60" s="110"/>
      <c r="H60" s="111"/>
      <c r="I60" s="111"/>
      <c r="J60" s="111"/>
      <c r="K60" s="111"/>
      <c r="L60" s="112"/>
      <c r="M60" s="113"/>
      <c r="N60" s="114"/>
      <c r="O60" s="111"/>
      <c r="P60" s="111"/>
      <c r="Q60" s="111"/>
      <c r="R60" s="111"/>
      <c r="S60" s="112"/>
      <c r="T60" s="113"/>
      <c r="U60" s="110"/>
      <c r="V60" s="111"/>
      <c r="W60" s="111"/>
      <c r="X60" s="111"/>
      <c r="Y60" s="111"/>
      <c r="Z60" s="112"/>
      <c r="AA60" s="113"/>
      <c r="AB60" s="110"/>
      <c r="AC60" s="111"/>
      <c r="AD60" s="111"/>
      <c r="AE60" s="111"/>
      <c r="AF60" s="111"/>
      <c r="AG60" s="112"/>
      <c r="AH60" s="113"/>
      <c r="AI60" s="110"/>
      <c r="AJ60" s="111"/>
      <c r="AK60" s="111"/>
      <c r="AL60" s="111"/>
      <c r="AM60" s="111"/>
      <c r="AN60" s="112"/>
      <c r="AO60" s="113"/>
      <c r="AP60" s="110"/>
      <c r="AQ60" s="111"/>
      <c r="AR60" s="111"/>
      <c r="AS60" s="111"/>
      <c r="AT60" s="111"/>
      <c r="AU60" s="112"/>
      <c r="AV60" s="113"/>
      <c r="AW60" s="110"/>
      <c r="AX60" s="111"/>
      <c r="AY60" s="111"/>
      <c r="AZ60" s="111"/>
      <c r="BA60" s="111"/>
      <c r="BB60" s="112"/>
      <c r="BC60" s="113"/>
      <c r="BD60" s="110"/>
      <c r="BE60" s="111"/>
      <c r="BF60" s="111"/>
      <c r="BG60" s="111"/>
      <c r="BH60" s="111"/>
      <c r="BI60" s="112"/>
      <c r="BJ60" s="113"/>
      <c r="BK60" s="110"/>
      <c r="BL60" s="111"/>
      <c r="BM60" s="111"/>
      <c r="BN60" s="111"/>
      <c r="BO60" s="111"/>
      <c r="BP60" s="112"/>
      <c r="BQ60" s="113"/>
      <c r="BR60" s="110"/>
      <c r="BS60" s="111"/>
      <c r="BT60" s="111"/>
      <c r="BU60" s="111"/>
      <c r="BV60" s="111"/>
      <c r="BW60" s="112"/>
      <c r="BX60" s="112"/>
      <c r="BY60" s="110"/>
      <c r="BZ60" s="111"/>
      <c r="CA60" s="111"/>
      <c r="CB60" s="111"/>
      <c r="CC60" s="111"/>
      <c r="CD60" s="112"/>
      <c r="CE60" s="112"/>
      <c r="CF60" s="110"/>
      <c r="CG60" s="111"/>
      <c r="CH60" s="111"/>
      <c r="CI60" s="111"/>
      <c r="CJ60" s="111"/>
      <c r="CK60" s="112"/>
      <c r="CL60" s="112"/>
    </row>
    <row r="61" spans="2:90" ht="14" x14ac:dyDescent="0.15">
      <c r="B61" s="107" t="s">
        <v>49</v>
      </c>
      <c r="C61" s="108">
        <v>350</v>
      </c>
      <c r="D61" s="108"/>
      <c r="E61" s="108"/>
      <c r="F61" s="109">
        <f t="shared" ref="F61:F68" si="97">C61-D61-E61</f>
        <v>350</v>
      </c>
      <c r="G61" s="110">
        <v>316</v>
      </c>
      <c r="H61" s="111"/>
      <c r="I61" s="111"/>
      <c r="J61" s="111"/>
      <c r="K61" s="111">
        <f t="shared" ref="K61:K68" si="98">$F61-(G61+I61+J61)</f>
        <v>34</v>
      </c>
      <c r="L61" s="118">
        <f>IF($F61="","",((G61+H61+I61+J61)/$F61))</f>
        <v>0.9028571428571428</v>
      </c>
      <c r="M61" s="119">
        <f t="shared" ref="M61:M68" si="99">IF($F61="","",(J61/$F61))</f>
        <v>0</v>
      </c>
      <c r="N61" s="114">
        <v>297</v>
      </c>
      <c r="O61" s="111"/>
      <c r="P61" s="111"/>
      <c r="Q61" s="111">
        <v>6</v>
      </c>
      <c r="R61" s="111">
        <f t="shared" ref="R61:R67" si="100">$F61-(N61+P61+Q61)</f>
        <v>47</v>
      </c>
      <c r="S61" s="120">
        <f t="shared" ref="S61:S68" si="101">IF($F61="","",((N61+O61+P61+Q61)/$F61))</f>
        <v>0.86571428571428577</v>
      </c>
      <c r="T61" s="113">
        <f t="shared" ref="T61:T68" si="102">IF($F61="","",(Q61/$F61))</f>
        <v>1.7142857142857144E-2</v>
      </c>
      <c r="U61" s="110">
        <v>68</v>
      </c>
      <c r="V61" s="111"/>
      <c r="W61" s="111"/>
      <c r="X61" s="111">
        <v>230</v>
      </c>
      <c r="Y61" s="111">
        <f t="shared" ref="Y61:Y67" si="103">$F61-(U61+W61+X61)</f>
        <v>52</v>
      </c>
      <c r="Z61" s="118">
        <f t="shared" ref="Z61:Z68" si="104">IF($F61="","",((U61+V61+W61+X61)/$F61))</f>
        <v>0.85142857142857142</v>
      </c>
      <c r="AA61" s="122">
        <f t="shared" ref="AA61:AA68" si="105">IF($F61="","",(X61/$F61))</f>
        <v>0.65714285714285714</v>
      </c>
      <c r="AB61" s="111">
        <v>44</v>
      </c>
      <c r="AC61" s="111"/>
      <c r="AD61" s="111"/>
      <c r="AE61" s="111">
        <v>251</v>
      </c>
      <c r="AF61" s="111">
        <f t="shared" ref="AF61:AF67" si="106">$F61-(AB61+AD61+AE61)</f>
        <v>55</v>
      </c>
      <c r="AG61" s="120">
        <f t="shared" ref="AG61:AG68" si="107">IF($F61="","",((AB61+AC61+AD61+AE61)/$F61))</f>
        <v>0.84285714285714286</v>
      </c>
      <c r="AH61" s="113">
        <f t="shared" ref="AH61:AH68" si="108">IF($F61="","",(AE61/$F61))</f>
        <v>0.71714285714285719</v>
      </c>
      <c r="AI61" s="110">
        <v>22</v>
      </c>
      <c r="AJ61" s="111"/>
      <c r="AK61" s="111"/>
      <c r="AL61" s="111">
        <v>270</v>
      </c>
      <c r="AM61" s="111">
        <f t="shared" ref="AM61:AM67" si="109">$F61-(AI61+AK61+AL61)</f>
        <v>58</v>
      </c>
      <c r="AN61" s="118">
        <f t="shared" ref="AN61:AN68" si="110">IF($F61="","",((AI61+AJ61+AK61+AL61)/$F61))</f>
        <v>0.8342857142857143</v>
      </c>
      <c r="AO61" s="122">
        <f t="shared" ref="AO61:AO68" si="111">IF($F61="","",(AL61/$F61))</f>
        <v>0.77142857142857146</v>
      </c>
      <c r="AP61" s="111">
        <v>8</v>
      </c>
      <c r="AQ61" s="111"/>
      <c r="AR61" s="111"/>
      <c r="AS61" s="111">
        <v>279</v>
      </c>
      <c r="AT61" s="111">
        <f t="shared" ref="AT61:AT67" si="112">$F61-(AP61+AR61+AS61)</f>
        <v>63</v>
      </c>
      <c r="AU61" s="120">
        <f t="shared" ref="AU61:AU68" si="113">IF($F61="","",((AP61+AQ61+AR61+AS61)/$F61))</f>
        <v>0.82</v>
      </c>
      <c r="AV61" s="113">
        <f t="shared" ref="AV61:AV68" si="114">IF($F61="","",(AS61/$F61))</f>
        <v>0.79714285714285715</v>
      </c>
      <c r="AW61" s="110">
        <v>3</v>
      </c>
      <c r="AX61" s="111"/>
      <c r="AY61" s="111"/>
      <c r="AZ61" s="111">
        <v>284</v>
      </c>
      <c r="BA61" s="111">
        <f t="shared" ref="BA61:BA67" si="115">$F61-(AW61+AY61+AZ61)</f>
        <v>63</v>
      </c>
      <c r="BB61" s="118">
        <f t="shared" ref="BB61:BB68" si="116">IF($F61="","",((AW61+AX61+AY61+AZ61)/$F61))</f>
        <v>0.82</v>
      </c>
      <c r="BC61" s="122">
        <f t="shared" ref="BC61:BC68" si="117">IF($F61="","",(AZ61/$F61))</f>
        <v>0.81142857142857139</v>
      </c>
      <c r="BD61" s="111">
        <v>3</v>
      </c>
      <c r="BE61" s="111"/>
      <c r="BF61" s="111"/>
      <c r="BG61" s="111">
        <v>286</v>
      </c>
      <c r="BH61" s="111">
        <f t="shared" ref="BH61:BH67" si="118">$F61-(BD61+BF61+BG61)</f>
        <v>61</v>
      </c>
      <c r="BI61" s="120">
        <f t="shared" ref="BI61:BI68" si="119">IF($F61="","",((BD61+BE61+BF61+BG61)/$F61))</f>
        <v>0.82571428571428573</v>
      </c>
      <c r="BJ61" s="113">
        <f t="shared" ref="BJ61:BJ68" si="120">IF($F61="","",(BG61/$F61))</f>
        <v>0.81714285714285717</v>
      </c>
      <c r="BK61" s="110"/>
      <c r="BL61" s="111"/>
      <c r="BM61" s="111"/>
      <c r="BN61" s="111"/>
      <c r="BO61" s="111">
        <f t="shared" ref="BO61:BO67" si="121">$F61-(BK61+BM61+BN61)</f>
        <v>350</v>
      </c>
      <c r="BP61" s="118">
        <f t="shared" ref="BP61:BP68" si="122">IF($F61="","",((BK61+BL61+BM61+BN61)/$F61))</f>
        <v>0</v>
      </c>
      <c r="BQ61" s="122">
        <f t="shared" ref="BQ61:BQ68" si="123">IF($F61="","",(BN61/$F61))</f>
        <v>0</v>
      </c>
      <c r="BR61" s="111"/>
      <c r="BS61" s="111"/>
      <c r="BT61" s="111"/>
      <c r="BU61" s="111"/>
      <c r="BV61" s="111"/>
      <c r="BW61" s="120">
        <f t="shared" ref="BW61:BW68" si="124">IF($F61="","",((BR61+BS61+BT61+BU61)/$F61))</f>
        <v>0</v>
      </c>
      <c r="BX61" s="117">
        <f t="shared" ref="BX61:BX68" si="125">IF($F61="","",(BU61/$F61))</f>
        <v>0</v>
      </c>
      <c r="BY61" s="110"/>
      <c r="BZ61" s="111"/>
      <c r="CA61" s="111"/>
      <c r="CB61" s="111"/>
      <c r="CC61" s="111"/>
      <c r="CD61" s="120">
        <f t="shared" ref="CD61:CD68" si="126">IF($F61="","",((BY61+BZ61+CA61+CB61)/$F61))</f>
        <v>0</v>
      </c>
      <c r="CE61" s="112">
        <f t="shared" ref="CE61:CE68" si="127">IF($F61="","",(CB61/$F61))</f>
        <v>0</v>
      </c>
      <c r="CF61" s="110"/>
      <c r="CG61" s="111"/>
      <c r="CH61" s="111"/>
      <c r="CI61" s="111"/>
      <c r="CJ61" s="111"/>
      <c r="CK61" s="120">
        <f t="shared" ref="CK61:CK68" si="128">IF($F61="","",((CF61+CG61+CH61+CI61)/$F61))</f>
        <v>0</v>
      </c>
      <c r="CL61" s="112">
        <f t="shared" ref="CL61:CL68" si="129">IF($F61="","",(CI61/$F61))</f>
        <v>0</v>
      </c>
    </row>
    <row r="62" spans="2:90" ht="14" x14ac:dyDescent="0.15">
      <c r="B62" s="107" t="s">
        <v>68</v>
      </c>
      <c r="C62" s="108">
        <v>311</v>
      </c>
      <c r="D62" s="108"/>
      <c r="E62" s="108"/>
      <c r="F62" s="109">
        <f t="shared" si="97"/>
        <v>311</v>
      </c>
      <c r="G62" s="110">
        <v>274</v>
      </c>
      <c r="H62" s="111"/>
      <c r="I62" s="111"/>
      <c r="J62" s="111"/>
      <c r="K62" s="111">
        <f t="shared" si="98"/>
        <v>37</v>
      </c>
      <c r="L62" s="118">
        <f t="shared" ref="L62:L68" si="130">IF($F62="","",((G62+H62+I62+J62)/$F62))</f>
        <v>0.88102893890675238</v>
      </c>
      <c r="M62" s="119">
        <f t="shared" si="99"/>
        <v>0</v>
      </c>
      <c r="N62" s="114">
        <v>251</v>
      </c>
      <c r="O62" s="111"/>
      <c r="P62" s="111"/>
      <c r="Q62" s="111">
        <v>9</v>
      </c>
      <c r="R62" s="111">
        <f t="shared" si="100"/>
        <v>51</v>
      </c>
      <c r="S62" s="120">
        <f t="shared" si="101"/>
        <v>0.83601286173633438</v>
      </c>
      <c r="T62" s="113">
        <f t="shared" si="102"/>
        <v>2.8938906752411574E-2</v>
      </c>
      <c r="U62" s="110">
        <v>73</v>
      </c>
      <c r="V62" s="111"/>
      <c r="W62" s="111"/>
      <c r="X62" s="111">
        <v>181</v>
      </c>
      <c r="Y62" s="111">
        <f t="shared" si="103"/>
        <v>57</v>
      </c>
      <c r="Z62" s="118">
        <f t="shared" si="104"/>
        <v>0.81672025723472674</v>
      </c>
      <c r="AA62" s="122">
        <f t="shared" si="105"/>
        <v>0.58199356913183276</v>
      </c>
      <c r="AB62" s="111">
        <v>39</v>
      </c>
      <c r="AC62" s="111"/>
      <c r="AD62" s="111"/>
      <c r="AE62" s="111">
        <v>214</v>
      </c>
      <c r="AF62" s="111">
        <f t="shared" si="106"/>
        <v>58</v>
      </c>
      <c r="AG62" s="120">
        <f t="shared" si="107"/>
        <v>0.81350482315112538</v>
      </c>
      <c r="AH62" s="113">
        <f t="shared" si="108"/>
        <v>0.68810289389067525</v>
      </c>
      <c r="AI62" s="110">
        <v>26</v>
      </c>
      <c r="AJ62" s="111"/>
      <c r="AK62" s="111"/>
      <c r="AL62" s="111">
        <v>224</v>
      </c>
      <c r="AM62" s="111">
        <f t="shared" si="109"/>
        <v>61</v>
      </c>
      <c r="AN62" s="118">
        <f t="shared" si="110"/>
        <v>0.8038585209003215</v>
      </c>
      <c r="AO62" s="122">
        <f t="shared" si="111"/>
        <v>0.72025723472668812</v>
      </c>
      <c r="AP62" s="111">
        <v>9</v>
      </c>
      <c r="AQ62" s="111"/>
      <c r="AR62" s="111"/>
      <c r="AS62" s="111">
        <v>242</v>
      </c>
      <c r="AT62" s="111">
        <f t="shared" si="112"/>
        <v>60</v>
      </c>
      <c r="AU62" s="120">
        <f t="shared" si="113"/>
        <v>0.80707395498392287</v>
      </c>
      <c r="AV62" s="113">
        <f t="shared" si="114"/>
        <v>0.77813504823151125</v>
      </c>
      <c r="AW62" s="110">
        <v>5</v>
      </c>
      <c r="AX62" s="111"/>
      <c r="AY62" s="111"/>
      <c r="AZ62" s="111">
        <v>245</v>
      </c>
      <c r="BA62" s="111">
        <f t="shared" si="115"/>
        <v>61</v>
      </c>
      <c r="BB62" s="118">
        <f t="shared" si="116"/>
        <v>0.8038585209003215</v>
      </c>
      <c r="BC62" s="122">
        <f t="shared" si="117"/>
        <v>0.78778135048231512</v>
      </c>
      <c r="BD62" s="111"/>
      <c r="BE62" s="111"/>
      <c r="BF62" s="111"/>
      <c r="BG62" s="111"/>
      <c r="BH62" s="111">
        <f t="shared" si="118"/>
        <v>311</v>
      </c>
      <c r="BI62" s="120">
        <f t="shared" si="119"/>
        <v>0</v>
      </c>
      <c r="BJ62" s="113">
        <f t="shared" si="120"/>
        <v>0</v>
      </c>
      <c r="BK62" s="110"/>
      <c r="BL62" s="111"/>
      <c r="BM62" s="111"/>
      <c r="BN62" s="111"/>
      <c r="BO62" s="111">
        <f t="shared" si="121"/>
        <v>311</v>
      </c>
      <c r="BP62" s="118">
        <f t="shared" si="122"/>
        <v>0</v>
      </c>
      <c r="BQ62" s="122">
        <f t="shared" si="123"/>
        <v>0</v>
      </c>
      <c r="BR62" s="111"/>
      <c r="BS62" s="111"/>
      <c r="BT62" s="111"/>
      <c r="BU62" s="111"/>
      <c r="BV62" s="111"/>
      <c r="BW62" s="120">
        <f t="shared" si="124"/>
        <v>0</v>
      </c>
      <c r="BX62" s="117">
        <f t="shared" si="125"/>
        <v>0</v>
      </c>
      <c r="BY62" s="110"/>
      <c r="BZ62" s="111"/>
      <c r="CA62" s="111"/>
      <c r="CB62" s="111"/>
      <c r="CC62" s="111"/>
      <c r="CD62" s="118">
        <f t="shared" si="126"/>
        <v>0</v>
      </c>
      <c r="CE62" s="112">
        <f t="shared" si="127"/>
        <v>0</v>
      </c>
      <c r="CF62" s="110"/>
      <c r="CG62" s="111"/>
      <c r="CH62" s="111"/>
      <c r="CI62" s="111"/>
      <c r="CJ62" s="111"/>
      <c r="CK62" s="118">
        <f t="shared" si="128"/>
        <v>0</v>
      </c>
      <c r="CL62" s="112">
        <f t="shared" si="129"/>
        <v>0</v>
      </c>
    </row>
    <row r="63" spans="2:90" ht="14" x14ac:dyDescent="0.15">
      <c r="B63" s="107" t="s">
        <v>70</v>
      </c>
      <c r="C63" s="108">
        <v>259</v>
      </c>
      <c r="D63" s="108"/>
      <c r="E63" s="108"/>
      <c r="F63" s="109">
        <f t="shared" si="97"/>
        <v>259</v>
      </c>
      <c r="G63" s="110">
        <v>225</v>
      </c>
      <c r="H63" s="111"/>
      <c r="I63" s="111">
        <v>1</v>
      </c>
      <c r="J63" s="111"/>
      <c r="K63" s="111">
        <f t="shared" si="98"/>
        <v>33</v>
      </c>
      <c r="L63" s="118">
        <f t="shared" si="130"/>
        <v>0.87258687258687262</v>
      </c>
      <c r="M63" s="119">
        <f t="shared" si="99"/>
        <v>0</v>
      </c>
      <c r="N63" s="114">
        <v>208</v>
      </c>
      <c r="O63" s="111"/>
      <c r="P63" s="111"/>
      <c r="Q63" s="111">
        <v>10</v>
      </c>
      <c r="R63" s="111">
        <f t="shared" si="100"/>
        <v>41</v>
      </c>
      <c r="S63" s="120">
        <f t="shared" si="101"/>
        <v>0.84169884169884168</v>
      </c>
      <c r="T63" s="113">
        <f t="shared" si="102"/>
        <v>3.8610038610038609E-2</v>
      </c>
      <c r="U63" s="110">
        <v>53</v>
      </c>
      <c r="V63" s="111"/>
      <c r="W63" s="111"/>
      <c r="X63" s="111">
        <v>159</v>
      </c>
      <c r="Y63" s="111">
        <f t="shared" si="103"/>
        <v>47</v>
      </c>
      <c r="Z63" s="118">
        <f t="shared" si="104"/>
        <v>0.81853281853281856</v>
      </c>
      <c r="AA63" s="122">
        <f t="shared" si="105"/>
        <v>0.61389961389961389</v>
      </c>
      <c r="AB63" s="111">
        <v>31</v>
      </c>
      <c r="AC63" s="111"/>
      <c r="AD63" s="111"/>
      <c r="AE63" s="111">
        <v>180</v>
      </c>
      <c r="AF63" s="111">
        <f t="shared" si="106"/>
        <v>48</v>
      </c>
      <c r="AG63" s="120">
        <f t="shared" si="107"/>
        <v>0.81467181467181471</v>
      </c>
      <c r="AH63" s="113">
        <f t="shared" si="108"/>
        <v>0.69498069498069504</v>
      </c>
      <c r="AI63" s="110">
        <v>16</v>
      </c>
      <c r="AJ63" s="111"/>
      <c r="AK63" s="111"/>
      <c r="AL63" s="111">
        <v>196</v>
      </c>
      <c r="AM63" s="111">
        <f t="shared" si="109"/>
        <v>47</v>
      </c>
      <c r="AN63" s="118">
        <f t="shared" si="110"/>
        <v>0.81853281853281856</v>
      </c>
      <c r="AO63" s="122">
        <f t="shared" si="111"/>
        <v>0.7567567567567568</v>
      </c>
      <c r="AP63" s="111">
        <v>8</v>
      </c>
      <c r="AQ63" s="111"/>
      <c r="AR63" s="111"/>
      <c r="AS63" s="111">
        <v>203</v>
      </c>
      <c r="AT63" s="111">
        <f t="shared" si="112"/>
        <v>48</v>
      </c>
      <c r="AU63" s="120">
        <f t="shared" si="113"/>
        <v>0.81467181467181471</v>
      </c>
      <c r="AV63" s="113">
        <f t="shared" si="114"/>
        <v>0.78378378378378377</v>
      </c>
      <c r="AW63" s="110"/>
      <c r="AX63" s="111"/>
      <c r="AY63" s="111"/>
      <c r="AZ63" s="111"/>
      <c r="BA63" s="111">
        <f t="shared" si="115"/>
        <v>259</v>
      </c>
      <c r="BB63" s="118">
        <f t="shared" si="116"/>
        <v>0</v>
      </c>
      <c r="BC63" s="122">
        <f t="shared" si="117"/>
        <v>0</v>
      </c>
      <c r="BD63" s="111"/>
      <c r="BE63" s="111"/>
      <c r="BF63" s="111"/>
      <c r="BG63" s="111"/>
      <c r="BH63" s="111">
        <f t="shared" si="118"/>
        <v>259</v>
      </c>
      <c r="BI63" s="120">
        <f t="shared" si="119"/>
        <v>0</v>
      </c>
      <c r="BJ63" s="113">
        <f t="shared" si="120"/>
        <v>0</v>
      </c>
      <c r="BK63" s="110"/>
      <c r="BL63" s="111"/>
      <c r="BM63" s="111"/>
      <c r="BN63" s="111"/>
      <c r="BO63" s="111">
        <f t="shared" si="121"/>
        <v>259</v>
      </c>
      <c r="BP63" s="118">
        <f t="shared" si="122"/>
        <v>0</v>
      </c>
      <c r="BQ63" s="122">
        <f t="shared" si="123"/>
        <v>0</v>
      </c>
      <c r="BR63" s="111"/>
      <c r="BS63" s="111"/>
      <c r="BT63" s="111"/>
      <c r="BU63" s="111"/>
      <c r="BV63" s="111"/>
      <c r="BW63" s="120">
        <f t="shared" si="124"/>
        <v>0</v>
      </c>
      <c r="BX63" s="112">
        <f t="shared" si="125"/>
        <v>0</v>
      </c>
      <c r="BY63" s="110"/>
      <c r="BZ63" s="111"/>
      <c r="CA63" s="111"/>
      <c r="CB63" s="111"/>
      <c r="CC63" s="111"/>
      <c r="CD63" s="118">
        <f t="shared" si="126"/>
        <v>0</v>
      </c>
      <c r="CE63" s="122">
        <f t="shared" si="127"/>
        <v>0</v>
      </c>
      <c r="CF63" s="110"/>
      <c r="CG63" s="111"/>
      <c r="CH63" s="111"/>
      <c r="CI63" s="111"/>
      <c r="CJ63" s="111"/>
      <c r="CK63" s="120">
        <f t="shared" si="128"/>
        <v>0</v>
      </c>
      <c r="CL63" s="118">
        <f t="shared" si="129"/>
        <v>0</v>
      </c>
    </row>
    <row r="64" spans="2:90" ht="14" x14ac:dyDescent="0.15">
      <c r="B64" s="107" t="s">
        <v>72</v>
      </c>
      <c r="C64" s="108">
        <v>261</v>
      </c>
      <c r="D64" s="108"/>
      <c r="E64" s="108"/>
      <c r="F64" s="109">
        <f t="shared" si="97"/>
        <v>261</v>
      </c>
      <c r="G64" s="110">
        <v>237</v>
      </c>
      <c r="H64" s="111"/>
      <c r="I64" s="111">
        <v>2</v>
      </c>
      <c r="J64" s="111"/>
      <c r="K64" s="111">
        <f t="shared" si="98"/>
        <v>22</v>
      </c>
      <c r="L64" s="118">
        <f t="shared" si="130"/>
        <v>0.91570881226053635</v>
      </c>
      <c r="M64" s="119">
        <f t="shared" si="99"/>
        <v>0</v>
      </c>
      <c r="N64" s="114">
        <v>224</v>
      </c>
      <c r="O64" s="111"/>
      <c r="P64" s="111"/>
      <c r="Q64" s="111">
        <v>6</v>
      </c>
      <c r="R64" s="111">
        <f t="shared" si="100"/>
        <v>31</v>
      </c>
      <c r="S64" s="120">
        <f t="shared" si="101"/>
        <v>0.88122605363984674</v>
      </c>
      <c r="T64" s="113">
        <f t="shared" si="102"/>
        <v>2.2988505747126436E-2</v>
      </c>
      <c r="U64" s="110">
        <v>65</v>
      </c>
      <c r="V64" s="111"/>
      <c r="W64" s="111"/>
      <c r="X64" s="111">
        <v>163</v>
      </c>
      <c r="Y64" s="111">
        <f t="shared" si="103"/>
        <v>33</v>
      </c>
      <c r="Z64" s="118">
        <f t="shared" si="104"/>
        <v>0.87356321839080464</v>
      </c>
      <c r="AA64" s="122">
        <f t="shared" si="105"/>
        <v>0.62452107279693492</v>
      </c>
      <c r="AB64" s="111">
        <v>45</v>
      </c>
      <c r="AC64" s="111"/>
      <c r="AD64" s="111"/>
      <c r="AE64" s="111">
        <v>179</v>
      </c>
      <c r="AF64" s="111">
        <f t="shared" si="106"/>
        <v>37</v>
      </c>
      <c r="AG64" s="120">
        <f t="shared" si="107"/>
        <v>0.85823754789272033</v>
      </c>
      <c r="AH64" s="113">
        <f t="shared" si="108"/>
        <v>0.68582375478927204</v>
      </c>
      <c r="AI64" s="110">
        <v>31</v>
      </c>
      <c r="AJ64" s="111"/>
      <c r="AK64" s="111"/>
      <c r="AL64" s="111">
        <v>191</v>
      </c>
      <c r="AM64" s="111">
        <f t="shared" si="109"/>
        <v>39</v>
      </c>
      <c r="AN64" s="118">
        <f t="shared" si="110"/>
        <v>0.85057471264367812</v>
      </c>
      <c r="AO64" s="122">
        <f t="shared" si="111"/>
        <v>0.73180076628352486</v>
      </c>
      <c r="AP64" s="111"/>
      <c r="AQ64" s="111"/>
      <c r="AR64" s="111"/>
      <c r="AS64" s="111"/>
      <c r="AT64" s="111">
        <f t="shared" si="112"/>
        <v>261</v>
      </c>
      <c r="AU64" s="120">
        <f t="shared" si="113"/>
        <v>0</v>
      </c>
      <c r="AV64" s="113">
        <f t="shared" si="114"/>
        <v>0</v>
      </c>
      <c r="AW64" s="110"/>
      <c r="AX64" s="111"/>
      <c r="AY64" s="111"/>
      <c r="AZ64" s="111"/>
      <c r="BA64" s="111">
        <f t="shared" si="115"/>
        <v>261</v>
      </c>
      <c r="BB64" s="118">
        <f t="shared" si="116"/>
        <v>0</v>
      </c>
      <c r="BC64" s="122">
        <f t="shared" si="117"/>
        <v>0</v>
      </c>
      <c r="BD64" s="111"/>
      <c r="BE64" s="111"/>
      <c r="BF64" s="111"/>
      <c r="BG64" s="111"/>
      <c r="BH64" s="111">
        <f t="shared" si="118"/>
        <v>261</v>
      </c>
      <c r="BI64" s="120">
        <f t="shared" si="119"/>
        <v>0</v>
      </c>
      <c r="BJ64" s="113">
        <f t="shared" si="120"/>
        <v>0</v>
      </c>
      <c r="BK64" s="110"/>
      <c r="BL64" s="111"/>
      <c r="BM64" s="111"/>
      <c r="BN64" s="111"/>
      <c r="BO64" s="111">
        <f t="shared" si="121"/>
        <v>261</v>
      </c>
      <c r="BP64" s="118">
        <f t="shared" si="122"/>
        <v>0</v>
      </c>
      <c r="BQ64" s="122">
        <f t="shared" si="123"/>
        <v>0</v>
      </c>
      <c r="BR64" s="111"/>
      <c r="BS64" s="111"/>
      <c r="BT64" s="111"/>
      <c r="BU64" s="111"/>
      <c r="BV64" s="111"/>
      <c r="BW64" s="120">
        <f t="shared" si="124"/>
        <v>0</v>
      </c>
      <c r="BX64" s="112">
        <f t="shared" si="125"/>
        <v>0</v>
      </c>
      <c r="BY64" s="110"/>
      <c r="BZ64" s="111"/>
      <c r="CA64" s="111"/>
      <c r="CB64" s="111"/>
      <c r="CC64" s="111"/>
      <c r="CD64" s="118">
        <f t="shared" si="126"/>
        <v>0</v>
      </c>
      <c r="CE64" s="122">
        <f t="shared" si="127"/>
        <v>0</v>
      </c>
      <c r="CF64" s="111"/>
      <c r="CG64" s="111"/>
      <c r="CH64" s="111"/>
      <c r="CI64" s="111"/>
      <c r="CJ64" s="111"/>
      <c r="CK64" s="120">
        <f t="shared" si="128"/>
        <v>0</v>
      </c>
      <c r="CL64" s="112">
        <f t="shared" si="129"/>
        <v>0</v>
      </c>
    </row>
    <row r="65" spans="2:90" ht="14" x14ac:dyDescent="0.15">
      <c r="B65" s="107" t="s">
        <v>73</v>
      </c>
      <c r="C65" s="108">
        <v>269</v>
      </c>
      <c r="D65" s="108"/>
      <c r="E65" s="108">
        <v>1</v>
      </c>
      <c r="F65" s="109">
        <f t="shared" si="97"/>
        <v>268</v>
      </c>
      <c r="G65" s="123">
        <v>236</v>
      </c>
      <c r="H65" s="124"/>
      <c r="I65" s="124"/>
      <c r="J65" s="124"/>
      <c r="K65" s="111">
        <f t="shared" si="98"/>
        <v>32</v>
      </c>
      <c r="L65" s="125">
        <f t="shared" si="130"/>
        <v>0.88059701492537312</v>
      </c>
      <c r="M65" s="126">
        <f t="shared" si="99"/>
        <v>0</v>
      </c>
      <c r="N65" s="114">
        <v>218</v>
      </c>
      <c r="O65" s="111"/>
      <c r="P65" s="111"/>
      <c r="Q65" s="111">
        <v>9</v>
      </c>
      <c r="R65" s="111">
        <f t="shared" si="100"/>
        <v>41</v>
      </c>
      <c r="S65" s="120">
        <f t="shared" si="101"/>
        <v>0.84701492537313428</v>
      </c>
      <c r="T65" s="113">
        <f t="shared" si="102"/>
        <v>3.3582089552238806E-2</v>
      </c>
      <c r="U65" s="123">
        <v>52</v>
      </c>
      <c r="V65" s="124"/>
      <c r="W65" s="124"/>
      <c r="X65" s="124">
        <v>168</v>
      </c>
      <c r="Y65" s="111">
        <f t="shared" si="103"/>
        <v>48</v>
      </c>
      <c r="Z65" s="125">
        <f t="shared" si="104"/>
        <v>0.82089552238805974</v>
      </c>
      <c r="AA65" s="127">
        <f t="shared" si="105"/>
        <v>0.62686567164179108</v>
      </c>
      <c r="AB65" s="111">
        <v>26</v>
      </c>
      <c r="AC65" s="111"/>
      <c r="AD65" s="111"/>
      <c r="AE65" s="111">
        <v>190</v>
      </c>
      <c r="AF65" s="111">
        <f t="shared" si="106"/>
        <v>52</v>
      </c>
      <c r="AG65" s="120">
        <f t="shared" si="107"/>
        <v>0.80597014925373134</v>
      </c>
      <c r="AH65" s="113">
        <f t="shared" si="108"/>
        <v>0.70895522388059706</v>
      </c>
      <c r="AI65" s="123"/>
      <c r="AJ65" s="124"/>
      <c r="AK65" s="124"/>
      <c r="AL65" s="124"/>
      <c r="AM65" s="111">
        <f t="shared" si="109"/>
        <v>268</v>
      </c>
      <c r="AN65" s="125">
        <f t="shared" si="110"/>
        <v>0</v>
      </c>
      <c r="AO65" s="127">
        <f t="shared" si="111"/>
        <v>0</v>
      </c>
      <c r="AP65" s="111"/>
      <c r="AQ65" s="111"/>
      <c r="AR65" s="111"/>
      <c r="AS65" s="111"/>
      <c r="AT65" s="111">
        <f t="shared" si="112"/>
        <v>268</v>
      </c>
      <c r="AU65" s="120">
        <f t="shared" si="113"/>
        <v>0</v>
      </c>
      <c r="AV65" s="113">
        <f t="shared" si="114"/>
        <v>0</v>
      </c>
      <c r="AW65" s="123"/>
      <c r="AX65" s="124"/>
      <c r="AY65" s="124"/>
      <c r="AZ65" s="124"/>
      <c r="BA65" s="111">
        <f t="shared" si="115"/>
        <v>268</v>
      </c>
      <c r="BB65" s="125">
        <f t="shared" si="116"/>
        <v>0</v>
      </c>
      <c r="BC65" s="127">
        <f t="shared" si="117"/>
        <v>0</v>
      </c>
      <c r="BD65" s="111"/>
      <c r="BE65" s="111"/>
      <c r="BF65" s="111"/>
      <c r="BG65" s="111"/>
      <c r="BH65" s="111">
        <f t="shared" si="118"/>
        <v>268</v>
      </c>
      <c r="BI65" s="120">
        <f t="shared" si="119"/>
        <v>0</v>
      </c>
      <c r="BJ65" s="113">
        <f t="shared" si="120"/>
        <v>0</v>
      </c>
      <c r="BK65" s="123"/>
      <c r="BL65" s="124"/>
      <c r="BM65" s="124"/>
      <c r="BN65" s="124"/>
      <c r="BO65" s="111">
        <f t="shared" si="121"/>
        <v>268</v>
      </c>
      <c r="BP65" s="125">
        <f t="shared" si="122"/>
        <v>0</v>
      </c>
      <c r="BQ65" s="127">
        <f t="shared" si="123"/>
        <v>0</v>
      </c>
      <c r="BR65" s="111"/>
      <c r="BS65" s="111"/>
      <c r="BT65" s="111"/>
      <c r="BU65" s="111"/>
      <c r="BV65" s="111"/>
      <c r="BW65" s="120">
        <f t="shared" si="124"/>
        <v>0</v>
      </c>
      <c r="BX65" s="112">
        <f t="shared" si="125"/>
        <v>0</v>
      </c>
      <c r="BY65" s="123"/>
      <c r="BZ65" s="124"/>
      <c r="CA65" s="124"/>
      <c r="CB65" s="124"/>
      <c r="CC65" s="124"/>
      <c r="CD65" s="125">
        <f t="shared" si="126"/>
        <v>0</v>
      </c>
      <c r="CE65" s="127">
        <f t="shared" si="127"/>
        <v>0</v>
      </c>
      <c r="CF65" s="111"/>
      <c r="CG65" s="111"/>
      <c r="CH65" s="111"/>
      <c r="CI65" s="111"/>
      <c r="CJ65" s="111"/>
      <c r="CK65" s="120">
        <f t="shared" si="128"/>
        <v>0</v>
      </c>
      <c r="CL65" s="112">
        <f t="shared" si="129"/>
        <v>0</v>
      </c>
    </row>
    <row r="66" spans="2:90" ht="14" x14ac:dyDescent="0.15">
      <c r="B66" s="107" t="s">
        <v>74</v>
      </c>
      <c r="C66" s="108">
        <v>248</v>
      </c>
      <c r="D66" s="108"/>
      <c r="E66" s="108"/>
      <c r="F66" s="109">
        <f t="shared" si="97"/>
        <v>248</v>
      </c>
      <c r="G66" s="110">
        <v>214</v>
      </c>
      <c r="H66" s="111"/>
      <c r="I66" s="111"/>
      <c r="J66" s="111"/>
      <c r="K66" s="111">
        <f t="shared" si="98"/>
        <v>34</v>
      </c>
      <c r="L66" s="118">
        <f t="shared" si="130"/>
        <v>0.86290322580645162</v>
      </c>
      <c r="M66" s="119">
        <f t="shared" si="99"/>
        <v>0</v>
      </c>
      <c r="N66" s="114">
        <v>203</v>
      </c>
      <c r="O66" s="111"/>
      <c r="P66" s="111"/>
      <c r="Q66" s="111">
        <v>6</v>
      </c>
      <c r="R66" s="111">
        <f t="shared" si="100"/>
        <v>39</v>
      </c>
      <c r="S66" s="120">
        <f t="shared" si="101"/>
        <v>0.842741935483871</v>
      </c>
      <c r="T66" s="113">
        <f t="shared" si="102"/>
        <v>2.4193548387096774E-2</v>
      </c>
      <c r="U66" s="110">
        <v>47</v>
      </c>
      <c r="V66" s="111"/>
      <c r="W66" s="111"/>
      <c r="X66" s="111">
        <v>160</v>
      </c>
      <c r="Y66" s="111">
        <f t="shared" si="103"/>
        <v>41</v>
      </c>
      <c r="Z66" s="118">
        <f t="shared" si="104"/>
        <v>0.83467741935483875</v>
      </c>
      <c r="AA66" s="119">
        <f t="shared" si="105"/>
        <v>0.64516129032258063</v>
      </c>
      <c r="AB66" s="111"/>
      <c r="AC66" s="111"/>
      <c r="AD66" s="111"/>
      <c r="AE66" s="111"/>
      <c r="AF66" s="111">
        <f t="shared" si="106"/>
        <v>248</v>
      </c>
      <c r="AG66" s="120">
        <f t="shared" si="107"/>
        <v>0</v>
      </c>
      <c r="AH66" s="113">
        <f t="shared" si="108"/>
        <v>0</v>
      </c>
      <c r="AI66" s="110"/>
      <c r="AJ66" s="111"/>
      <c r="AK66" s="111"/>
      <c r="AL66" s="111"/>
      <c r="AM66" s="111">
        <f t="shared" si="109"/>
        <v>248</v>
      </c>
      <c r="AN66" s="118">
        <f t="shared" si="110"/>
        <v>0</v>
      </c>
      <c r="AO66" s="119">
        <f t="shared" si="111"/>
        <v>0</v>
      </c>
      <c r="AP66" s="111"/>
      <c r="AQ66" s="111"/>
      <c r="AR66" s="111"/>
      <c r="AS66" s="111"/>
      <c r="AT66" s="111">
        <f t="shared" si="112"/>
        <v>248</v>
      </c>
      <c r="AU66" s="120">
        <f t="shared" si="113"/>
        <v>0</v>
      </c>
      <c r="AV66" s="117">
        <f t="shared" si="114"/>
        <v>0</v>
      </c>
      <c r="AW66" s="110"/>
      <c r="AX66" s="111"/>
      <c r="AY66" s="111"/>
      <c r="AZ66" s="111"/>
      <c r="BA66" s="111">
        <f t="shared" si="115"/>
        <v>248</v>
      </c>
      <c r="BB66" s="118">
        <f t="shared" si="116"/>
        <v>0</v>
      </c>
      <c r="BC66" s="119">
        <f t="shared" si="117"/>
        <v>0</v>
      </c>
      <c r="BD66" s="111"/>
      <c r="BE66" s="111"/>
      <c r="BF66" s="111"/>
      <c r="BG66" s="111"/>
      <c r="BH66" s="111">
        <f t="shared" si="118"/>
        <v>248</v>
      </c>
      <c r="BI66" s="120">
        <f t="shared" si="119"/>
        <v>0</v>
      </c>
      <c r="BJ66" s="117">
        <f t="shared" si="120"/>
        <v>0</v>
      </c>
      <c r="BK66" s="110"/>
      <c r="BL66" s="111"/>
      <c r="BM66" s="111"/>
      <c r="BN66" s="111"/>
      <c r="BO66" s="111">
        <f t="shared" si="121"/>
        <v>248</v>
      </c>
      <c r="BP66" s="118">
        <f t="shared" si="122"/>
        <v>0</v>
      </c>
      <c r="BQ66" s="119">
        <f t="shared" si="123"/>
        <v>0</v>
      </c>
      <c r="BR66" s="111"/>
      <c r="BS66" s="111"/>
      <c r="BT66" s="111"/>
      <c r="BU66" s="111"/>
      <c r="BV66" s="111"/>
      <c r="BW66" s="120">
        <f t="shared" si="124"/>
        <v>0</v>
      </c>
      <c r="BX66" s="117">
        <f t="shared" si="125"/>
        <v>0</v>
      </c>
      <c r="BY66" s="110"/>
      <c r="BZ66" s="111"/>
      <c r="CA66" s="111"/>
      <c r="CB66" s="111"/>
      <c r="CC66" s="111"/>
      <c r="CD66" s="118">
        <f t="shared" si="126"/>
        <v>0</v>
      </c>
      <c r="CE66" s="119">
        <f t="shared" si="127"/>
        <v>0</v>
      </c>
      <c r="CF66" s="111"/>
      <c r="CG66" s="111"/>
      <c r="CH66" s="111"/>
      <c r="CI66" s="111"/>
      <c r="CJ66" s="111"/>
      <c r="CK66" s="120">
        <f t="shared" si="128"/>
        <v>0</v>
      </c>
      <c r="CL66" s="112">
        <f t="shared" si="129"/>
        <v>0</v>
      </c>
    </row>
    <row r="67" spans="2:90" ht="14" x14ac:dyDescent="0.15">
      <c r="B67" s="107" t="s">
        <v>75</v>
      </c>
      <c r="C67" s="108">
        <v>238</v>
      </c>
      <c r="D67" s="108"/>
      <c r="E67" s="108"/>
      <c r="F67" s="109">
        <f t="shared" si="97"/>
        <v>238</v>
      </c>
      <c r="G67" s="110">
        <v>221</v>
      </c>
      <c r="H67" s="111"/>
      <c r="I67" s="111"/>
      <c r="J67" s="111"/>
      <c r="K67" s="111">
        <f t="shared" si="98"/>
        <v>17</v>
      </c>
      <c r="L67" s="118">
        <f t="shared" si="130"/>
        <v>0.9285714285714286</v>
      </c>
      <c r="M67" s="119">
        <f t="shared" si="99"/>
        <v>0</v>
      </c>
      <c r="N67" s="114">
        <v>211</v>
      </c>
      <c r="O67" s="111"/>
      <c r="P67" s="111"/>
      <c r="Q67" s="111">
        <v>5</v>
      </c>
      <c r="R67" s="111">
        <f t="shared" si="100"/>
        <v>22</v>
      </c>
      <c r="S67" s="120">
        <f t="shared" si="101"/>
        <v>0.90756302521008403</v>
      </c>
      <c r="T67" s="113">
        <f t="shared" si="102"/>
        <v>2.100840336134454E-2</v>
      </c>
      <c r="U67" s="110"/>
      <c r="V67" s="111"/>
      <c r="W67" s="111"/>
      <c r="X67" s="111"/>
      <c r="Y67" s="111">
        <f t="shared" si="103"/>
        <v>238</v>
      </c>
      <c r="Z67" s="118">
        <f t="shared" si="104"/>
        <v>0</v>
      </c>
      <c r="AA67" s="119">
        <f t="shared" si="105"/>
        <v>0</v>
      </c>
      <c r="AB67" s="111"/>
      <c r="AC67" s="111"/>
      <c r="AD67" s="111"/>
      <c r="AE67" s="111"/>
      <c r="AF67" s="111">
        <f t="shared" si="106"/>
        <v>238</v>
      </c>
      <c r="AG67" s="120">
        <f t="shared" si="107"/>
        <v>0</v>
      </c>
      <c r="AH67" s="113">
        <f t="shared" si="108"/>
        <v>0</v>
      </c>
      <c r="AI67" s="110"/>
      <c r="AJ67" s="111"/>
      <c r="AK67" s="111"/>
      <c r="AL67" s="111"/>
      <c r="AM67" s="111">
        <f t="shared" si="109"/>
        <v>238</v>
      </c>
      <c r="AN67" s="118">
        <f t="shared" si="110"/>
        <v>0</v>
      </c>
      <c r="AO67" s="119">
        <f t="shared" si="111"/>
        <v>0</v>
      </c>
      <c r="AP67" s="111"/>
      <c r="AQ67" s="111"/>
      <c r="AR67" s="111"/>
      <c r="AS67" s="111"/>
      <c r="AT67" s="111">
        <f t="shared" si="112"/>
        <v>238</v>
      </c>
      <c r="AU67" s="120">
        <f t="shared" si="113"/>
        <v>0</v>
      </c>
      <c r="AV67" s="117">
        <f t="shared" si="114"/>
        <v>0</v>
      </c>
      <c r="AW67" s="110"/>
      <c r="AX67" s="111"/>
      <c r="AY67" s="111"/>
      <c r="AZ67" s="111"/>
      <c r="BA67" s="111">
        <f t="shared" si="115"/>
        <v>238</v>
      </c>
      <c r="BB67" s="118">
        <f t="shared" si="116"/>
        <v>0</v>
      </c>
      <c r="BC67" s="119">
        <f t="shared" si="117"/>
        <v>0</v>
      </c>
      <c r="BD67" s="111"/>
      <c r="BE67" s="111"/>
      <c r="BF67" s="111"/>
      <c r="BG67" s="111"/>
      <c r="BH67" s="111">
        <f t="shared" si="118"/>
        <v>238</v>
      </c>
      <c r="BI67" s="120">
        <f t="shared" si="119"/>
        <v>0</v>
      </c>
      <c r="BJ67" s="117">
        <f t="shared" si="120"/>
        <v>0</v>
      </c>
      <c r="BK67" s="110"/>
      <c r="BL67" s="111"/>
      <c r="BM67" s="111"/>
      <c r="BN67" s="111"/>
      <c r="BO67" s="111">
        <f t="shared" si="121"/>
        <v>238</v>
      </c>
      <c r="BP67" s="118">
        <f t="shared" si="122"/>
        <v>0</v>
      </c>
      <c r="BQ67" s="119">
        <f t="shared" si="123"/>
        <v>0</v>
      </c>
      <c r="BR67" s="111"/>
      <c r="BS67" s="111"/>
      <c r="BT67" s="111"/>
      <c r="BU67" s="111"/>
      <c r="BV67" s="111"/>
      <c r="BW67" s="120">
        <f t="shared" si="124"/>
        <v>0</v>
      </c>
      <c r="BX67" s="117">
        <f t="shared" si="125"/>
        <v>0</v>
      </c>
      <c r="BY67" s="110"/>
      <c r="BZ67" s="111"/>
      <c r="CA67" s="111"/>
      <c r="CB67" s="111"/>
      <c r="CC67" s="111"/>
      <c r="CD67" s="118">
        <f t="shared" si="126"/>
        <v>0</v>
      </c>
      <c r="CE67" s="119">
        <f t="shared" si="127"/>
        <v>0</v>
      </c>
      <c r="CF67" s="111"/>
      <c r="CG67" s="111"/>
      <c r="CH67" s="111"/>
      <c r="CI67" s="111"/>
      <c r="CJ67" s="111"/>
      <c r="CK67" s="120">
        <f t="shared" si="128"/>
        <v>0</v>
      </c>
      <c r="CL67" s="112">
        <f t="shared" si="129"/>
        <v>0</v>
      </c>
    </row>
    <row r="68" spans="2:90" ht="14" x14ac:dyDescent="0.15">
      <c r="B68" s="107" t="s">
        <v>76</v>
      </c>
      <c r="C68" s="108">
        <v>243</v>
      </c>
      <c r="D68" s="108"/>
      <c r="E68" s="108"/>
      <c r="F68" s="109">
        <f t="shared" si="97"/>
        <v>243</v>
      </c>
      <c r="G68" s="128">
        <v>222</v>
      </c>
      <c r="H68" s="129"/>
      <c r="I68" s="129"/>
      <c r="J68" s="129"/>
      <c r="K68" s="111">
        <f t="shared" si="98"/>
        <v>21</v>
      </c>
      <c r="L68" s="130">
        <f t="shared" si="130"/>
        <v>0.9135802469135802</v>
      </c>
      <c r="M68" s="131">
        <f t="shared" si="99"/>
        <v>0</v>
      </c>
      <c r="N68" s="114"/>
      <c r="O68" s="111"/>
      <c r="P68" s="111"/>
      <c r="Q68" s="111"/>
      <c r="R68" s="111"/>
      <c r="S68" s="120">
        <f t="shared" si="101"/>
        <v>0</v>
      </c>
      <c r="T68" s="113">
        <f t="shared" si="102"/>
        <v>0</v>
      </c>
      <c r="U68" s="128"/>
      <c r="V68" s="129"/>
      <c r="W68" s="129"/>
      <c r="X68" s="129"/>
      <c r="Y68" s="129"/>
      <c r="Z68" s="130">
        <f t="shared" si="104"/>
        <v>0</v>
      </c>
      <c r="AA68" s="131">
        <f t="shared" si="105"/>
        <v>0</v>
      </c>
      <c r="AB68" s="111"/>
      <c r="AC68" s="111"/>
      <c r="AD68" s="111"/>
      <c r="AE68" s="111"/>
      <c r="AF68" s="111"/>
      <c r="AG68" s="120">
        <f t="shared" si="107"/>
        <v>0</v>
      </c>
      <c r="AH68" s="113">
        <f t="shared" si="108"/>
        <v>0</v>
      </c>
      <c r="AI68" s="128"/>
      <c r="AJ68" s="129"/>
      <c r="AK68" s="129"/>
      <c r="AL68" s="129"/>
      <c r="AM68" s="129"/>
      <c r="AN68" s="130">
        <f t="shared" si="110"/>
        <v>0</v>
      </c>
      <c r="AO68" s="131">
        <f t="shared" si="111"/>
        <v>0</v>
      </c>
      <c r="AP68" s="111"/>
      <c r="AQ68" s="111"/>
      <c r="AR68" s="111"/>
      <c r="AS68" s="111"/>
      <c r="AT68" s="111"/>
      <c r="AU68" s="120">
        <f t="shared" si="113"/>
        <v>0</v>
      </c>
      <c r="AV68" s="117">
        <f t="shared" si="114"/>
        <v>0</v>
      </c>
      <c r="AW68" s="128"/>
      <c r="AX68" s="129"/>
      <c r="AY68" s="129"/>
      <c r="AZ68" s="129"/>
      <c r="BA68" s="129"/>
      <c r="BB68" s="130">
        <f t="shared" si="116"/>
        <v>0</v>
      </c>
      <c r="BC68" s="131">
        <f t="shared" si="117"/>
        <v>0</v>
      </c>
      <c r="BD68" s="111"/>
      <c r="BE68" s="111"/>
      <c r="BF68" s="111"/>
      <c r="BG68" s="111"/>
      <c r="BH68" s="111"/>
      <c r="BI68" s="120">
        <f t="shared" si="119"/>
        <v>0</v>
      </c>
      <c r="BJ68" s="117">
        <f t="shared" si="120"/>
        <v>0</v>
      </c>
      <c r="BK68" s="128"/>
      <c r="BL68" s="129"/>
      <c r="BM68" s="129"/>
      <c r="BN68" s="129"/>
      <c r="BO68" s="129"/>
      <c r="BP68" s="130">
        <f t="shared" si="122"/>
        <v>0</v>
      </c>
      <c r="BQ68" s="131">
        <f t="shared" si="123"/>
        <v>0</v>
      </c>
      <c r="BR68" s="111"/>
      <c r="BS68" s="111"/>
      <c r="BT68" s="111"/>
      <c r="BU68" s="111"/>
      <c r="BV68" s="111"/>
      <c r="BW68" s="120">
        <f t="shared" si="124"/>
        <v>0</v>
      </c>
      <c r="BX68" s="117">
        <f t="shared" si="125"/>
        <v>0</v>
      </c>
      <c r="BY68" s="128"/>
      <c r="BZ68" s="129"/>
      <c r="CA68" s="129"/>
      <c r="CB68" s="129"/>
      <c r="CC68" s="129"/>
      <c r="CD68" s="130">
        <f t="shared" si="126"/>
        <v>0</v>
      </c>
      <c r="CE68" s="131">
        <f t="shared" si="127"/>
        <v>0</v>
      </c>
      <c r="CF68" s="111"/>
      <c r="CG68" s="111"/>
      <c r="CH68" s="111"/>
      <c r="CI68" s="111"/>
      <c r="CJ68" s="111"/>
      <c r="CK68" s="120">
        <f t="shared" si="128"/>
        <v>0</v>
      </c>
      <c r="CL68" s="112">
        <f t="shared" si="129"/>
        <v>0</v>
      </c>
    </row>
    <row r="73" spans="2:90" x14ac:dyDescent="0.15">
      <c r="B73" s="106" t="str">
        <f>"Graduate MASTER Retention - "&amp;$A$1</f>
        <v>Graduate MASTER Retention - All Students</v>
      </c>
      <c r="C73" s="106"/>
      <c r="D73" s="106"/>
      <c r="E73" s="106"/>
      <c r="F73" s="106"/>
    </row>
    <row r="74" spans="2:90" x14ac:dyDescent="0.15">
      <c r="B74" s="145" t="s">
        <v>7</v>
      </c>
      <c r="C74" s="147" t="s">
        <v>9</v>
      </c>
      <c r="D74" s="147" t="s">
        <v>0</v>
      </c>
      <c r="E74" s="147" t="s">
        <v>8</v>
      </c>
      <c r="F74" s="37"/>
      <c r="G74" s="149" t="s">
        <v>1</v>
      </c>
      <c r="H74" s="150"/>
      <c r="I74" s="150"/>
      <c r="J74" s="150"/>
      <c r="K74" s="150"/>
      <c r="L74" s="150"/>
      <c r="M74" s="151"/>
      <c r="N74" s="139" t="s">
        <v>11</v>
      </c>
      <c r="O74" s="140"/>
      <c r="P74" s="140"/>
      <c r="Q74" s="140"/>
      <c r="R74" s="140"/>
      <c r="S74" s="140"/>
      <c r="T74" s="144"/>
      <c r="U74" s="142" t="s">
        <v>12</v>
      </c>
      <c r="V74" s="140"/>
      <c r="W74" s="140"/>
      <c r="X74" s="140"/>
      <c r="Y74" s="140"/>
      <c r="Z74" s="140"/>
      <c r="AA74" s="143"/>
      <c r="AB74" s="139" t="s">
        <v>13</v>
      </c>
      <c r="AC74" s="140"/>
      <c r="AD74" s="140"/>
      <c r="AE74" s="140"/>
      <c r="AF74" s="140"/>
      <c r="AG74" s="140"/>
      <c r="AH74" s="144"/>
      <c r="AI74" s="142" t="s">
        <v>14</v>
      </c>
      <c r="AJ74" s="140"/>
      <c r="AK74" s="140"/>
      <c r="AL74" s="140"/>
      <c r="AM74" s="140"/>
      <c r="AN74" s="140"/>
      <c r="AO74" s="143"/>
      <c r="AP74" s="139" t="s">
        <v>15</v>
      </c>
      <c r="AQ74" s="140"/>
      <c r="AR74" s="140"/>
      <c r="AS74" s="140"/>
      <c r="AT74" s="140"/>
      <c r="AU74" s="140"/>
      <c r="AV74" s="141"/>
      <c r="AW74" s="139" t="s">
        <v>28</v>
      </c>
      <c r="AX74" s="140"/>
      <c r="AY74" s="140"/>
      <c r="AZ74" s="140"/>
      <c r="BA74" s="140"/>
      <c r="BB74" s="140"/>
      <c r="BC74" s="141"/>
      <c r="BD74" s="139" t="s">
        <v>29</v>
      </c>
      <c r="BE74" s="140"/>
      <c r="BF74" s="140"/>
      <c r="BG74" s="140"/>
      <c r="BH74" s="140"/>
      <c r="BI74" s="140"/>
      <c r="BJ74" s="141"/>
      <c r="BK74" s="139" t="s">
        <v>30</v>
      </c>
      <c r="BL74" s="140"/>
      <c r="BM74" s="140"/>
      <c r="BN74" s="140"/>
      <c r="BO74" s="140"/>
      <c r="BP74" s="140"/>
      <c r="BQ74" s="141"/>
      <c r="BR74" s="139" t="s">
        <v>32</v>
      </c>
      <c r="BS74" s="140"/>
      <c r="BT74" s="140"/>
      <c r="BU74" s="140"/>
      <c r="BV74" s="140"/>
      <c r="BW74" s="140"/>
      <c r="BX74" s="141"/>
      <c r="BY74" s="139" t="s">
        <v>69</v>
      </c>
      <c r="BZ74" s="140"/>
      <c r="CA74" s="140"/>
      <c r="CB74" s="140"/>
      <c r="CC74" s="140"/>
      <c r="CD74" s="140"/>
      <c r="CE74" s="141"/>
      <c r="CF74" s="139" t="s">
        <v>71</v>
      </c>
      <c r="CG74" s="140"/>
      <c r="CH74" s="140"/>
      <c r="CI74" s="140"/>
      <c r="CJ74" s="140"/>
      <c r="CK74" s="140"/>
      <c r="CL74" s="141"/>
    </row>
    <row r="75" spans="2:90" ht="118" x14ac:dyDescent="0.15">
      <c r="B75" s="146"/>
      <c r="C75" s="148"/>
      <c r="D75" s="148"/>
      <c r="E75" s="148"/>
      <c r="F75" s="38" t="s">
        <v>10</v>
      </c>
      <c r="G75" s="39" t="s">
        <v>2</v>
      </c>
      <c r="H75" s="40" t="s">
        <v>4</v>
      </c>
      <c r="I75" s="40" t="s">
        <v>3</v>
      </c>
      <c r="J75" s="40" t="s">
        <v>17</v>
      </c>
      <c r="K75" s="40" t="s">
        <v>5</v>
      </c>
      <c r="L75" s="40" t="s">
        <v>6</v>
      </c>
      <c r="M75" s="41" t="s">
        <v>16</v>
      </c>
      <c r="N75" s="42" t="s">
        <v>2</v>
      </c>
      <c r="O75" s="43" t="s">
        <v>4</v>
      </c>
      <c r="P75" s="43" t="s">
        <v>3</v>
      </c>
      <c r="Q75" s="43" t="s">
        <v>17</v>
      </c>
      <c r="R75" s="43" t="s">
        <v>5</v>
      </c>
      <c r="S75" s="43" t="s">
        <v>6</v>
      </c>
      <c r="T75" s="44" t="s">
        <v>16</v>
      </c>
      <c r="U75" s="45" t="s">
        <v>2</v>
      </c>
      <c r="V75" s="43" t="s">
        <v>4</v>
      </c>
      <c r="W75" s="43" t="s">
        <v>3</v>
      </c>
      <c r="X75" s="43" t="s">
        <v>17</v>
      </c>
      <c r="Y75" s="43" t="s">
        <v>5</v>
      </c>
      <c r="Z75" s="43" t="s">
        <v>6</v>
      </c>
      <c r="AA75" s="46" t="s">
        <v>16</v>
      </c>
      <c r="AB75" s="42" t="s">
        <v>2</v>
      </c>
      <c r="AC75" s="43" t="s">
        <v>4</v>
      </c>
      <c r="AD75" s="43" t="s">
        <v>3</v>
      </c>
      <c r="AE75" s="43" t="s">
        <v>17</v>
      </c>
      <c r="AF75" s="43" t="s">
        <v>5</v>
      </c>
      <c r="AG75" s="43" t="s">
        <v>6</v>
      </c>
      <c r="AH75" s="44" t="s">
        <v>16</v>
      </c>
      <c r="AI75" s="45" t="s">
        <v>2</v>
      </c>
      <c r="AJ75" s="43" t="s">
        <v>4</v>
      </c>
      <c r="AK75" s="43" t="s">
        <v>3</v>
      </c>
      <c r="AL75" s="43" t="s">
        <v>17</v>
      </c>
      <c r="AM75" s="43" t="s">
        <v>5</v>
      </c>
      <c r="AN75" s="43" t="s">
        <v>6</v>
      </c>
      <c r="AO75" s="46" t="s">
        <v>16</v>
      </c>
      <c r="AP75" s="42" t="s">
        <v>2</v>
      </c>
      <c r="AQ75" s="43" t="s">
        <v>4</v>
      </c>
      <c r="AR75" s="43" t="s">
        <v>3</v>
      </c>
      <c r="AS75" s="43" t="s">
        <v>17</v>
      </c>
      <c r="AT75" s="43" t="s">
        <v>5</v>
      </c>
      <c r="AU75" s="43" t="s">
        <v>6</v>
      </c>
      <c r="AV75" s="43" t="s">
        <v>16</v>
      </c>
      <c r="AW75" s="42" t="s">
        <v>2</v>
      </c>
      <c r="AX75" s="43" t="s">
        <v>4</v>
      </c>
      <c r="AY75" s="43" t="s">
        <v>3</v>
      </c>
      <c r="AZ75" s="43" t="s">
        <v>17</v>
      </c>
      <c r="BA75" s="43" t="s">
        <v>5</v>
      </c>
      <c r="BB75" s="43" t="s">
        <v>6</v>
      </c>
      <c r="BC75" s="43" t="s">
        <v>16</v>
      </c>
      <c r="BD75" s="42" t="s">
        <v>2</v>
      </c>
      <c r="BE75" s="43" t="s">
        <v>4</v>
      </c>
      <c r="BF75" s="43" t="s">
        <v>3</v>
      </c>
      <c r="BG75" s="43" t="s">
        <v>17</v>
      </c>
      <c r="BH75" s="43" t="s">
        <v>5</v>
      </c>
      <c r="BI75" s="43" t="s">
        <v>6</v>
      </c>
      <c r="BJ75" s="43" t="s">
        <v>16</v>
      </c>
      <c r="BK75" s="42" t="s">
        <v>2</v>
      </c>
      <c r="BL75" s="43" t="s">
        <v>4</v>
      </c>
      <c r="BM75" s="43" t="s">
        <v>3</v>
      </c>
      <c r="BN75" s="43" t="s">
        <v>17</v>
      </c>
      <c r="BO75" s="43" t="s">
        <v>5</v>
      </c>
      <c r="BP75" s="43" t="s">
        <v>6</v>
      </c>
      <c r="BQ75" s="43" t="s">
        <v>16</v>
      </c>
      <c r="BR75" s="42" t="s">
        <v>2</v>
      </c>
      <c r="BS75" s="43" t="s">
        <v>4</v>
      </c>
      <c r="BT75" s="43" t="s">
        <v>3</v>
      </c>
      <c r="BU75" s="43" t="s">
        <v>17</v>
      </c>
      <c r="BV75" s="43" t="s">
        <v>5</v>
      </c>
      <c r="BW75" s="43" t="s">
        <v>6</v>
      </c>
      <c r="BX75" s="43" t="s">
        <v>16</v>
      </c>
      <c r="BY75" s="42" t="s">
        <v>2</v>
      </c>
      <c r="BZ75" s="43" t="s">
        <v>4</v>
      </c>
      <c r="CA75" s="43" t="s">
        <v>3</v>
      </c>
      <c r="CB75" s="43" t="s">
        <v>17</v>
      </c>
      <c r="CC75" s="43" t="s">
        <v>5</v>
      </c>
      <c r="CD75" s="43" t="s">
        <v>6</v>
      </c>
      <c r="CE75" s="43" t="s">
        <v>16</v>
      </c>
      <c r="CF75" s="42" t="s">
        <v>2</v>
      </c>
      <c r="CG75" s="43" t="s">
        <v>4</v>
      </c>
      <c r="CH75" s="43" t="s">
        <v>3</v>
      </c>
      <c r="CI75" s="43" t="s">
        <v>17</v>
      </c>
      <c r="CJ75" s="43" t="s">
        <v>5</v>
      </c>
      <c r="CK75" s="43" t="s">
        <v>6</v>
      </c>
      <c r="CL75" s="82" t="s">
        <v>16</v>
      </c>
    </row>
    <row r="76" spans="2:90" x14ac:dyDescent="0.15">
      <c r="B76" s="107"/>
      <c r="C76" s="108"/>
      <c r="D76" s="108"/>
      <c r="E76" s="108"/>
      <c r="F76" s="109"/>
      <c r="G76" s="110"/>
      <c r="H76" s="111"/>
      <c r="I76" s="111"/>
      <c r="J76" s="111"/>
      <c r="K76" s="111"/>
      <c r="L76" s="112"/>
      <c r="M76" s="113"/>
      <c r="N76" s="114"/>
      <c r="O76" s="111"/>
      <c r="P76" s="111"/>
      <c r="Q76" s="111"/>
      <c r="R76" s="111"/>
      <c r="S76" s="112"/>
      <c r="T76" s="113"/>
      <c r="U76" s="110"/>
      <c r="V76" s="111"/>
      <c r="W76" s="111"/>
      <c r="X76" s="111"/>
      <c r="Y76" s="111"/>
      <c r="Z76" s="112"/>
      <c r="AA76" s="113"/>
      <c r="AB76" s="110"/>
      <c r="AC76" s="111"/>
      <c r="AD76" s="111"/>
      <c r="AE76" s="111"/>
      <c r="AF76" s="111"/>
      <c r="AG76" s="112"/>
      <c r="AH76" s="113"/>
      <c r="AI76" s="110"/>
      <c r="AJ76" s="111"/>
      <c r="AK76" s="111"/>
      <c r="AL76" s="111"/>
      <c r="AM76" s="111"/>
      <c r="AN76" s="112"/>
      <c r="AO76" s="113"/>
      <c r="AP76" s="110"/>
      <c r="AQ76" s="111"/>
      <c r="AR76" s="111"/>
      <c r="AS76" s="111"/>
      <c r="AT76" s="111"/>
      <c r="AU76" s="112"/>
      <c r="AV76" s="113"/>
      <c r="AW76" s="110"/>
      <c r="AX76" s="111"/>
      <c r="AY76" s="111"/>
      <c r="AZ76" s="111"/>
      <c r="BA76" s="111"/>
      <c r="BB76" s="112"/>
      <c r="BC76" s="113"/>
      <c r="BD76" s="110"/>
      <c r="BE76" s="111"/>
      <c r="BF76" s="111"/>
      <c r="BG76" s="111"/>
      <c r="BH76" s="111"/>
      <c r="BI76" s="112"/>
      <c r="BJ76" s="113"/>
      <c r="BK76" s="110"/>
      <c r="BL76" s="111"/>
      <c r="BM76" s="111"/>
      <c r="BN76" s="111"/>
      <c r="BO76" s="111"/>
      <c r="BP76" s="112"/>
      <c r="BQ76" s="113"/>
      <c r="BR76" s="110"/>
      <c r="BS76" s="111"/>
      <c r="BT76" s="111"/>
      <c r="BU76" s="111"/>
      <c r="BV76" s="111"/>
      <c r="BW76" s="112"/>
      <c r="BX76" s="112"/>
      <c r="BY76" s="110"/>
      <c r="BZ76" s="111"/>
      <c r="CA76" s="111"/>
      <c r="CB76" s="111"/>
      <c r="CC76" s="111"/>
      <c r="CD76" s="112"/>
      <c r="CE76" s="112"/>
      <c r="CF76" s="110"/>
      <c r="CG76" s="111"/>
      <c r="CH76" s="111"/>
      <c r="CI76" s="111"/>
      <c r="CJ76" s="111"/>
      <c r="CK76" s="112"/>
      <c r="CL76" s="112"/>
    </row>
    <row r="77" spans="2:90" ht="14" x14ac:dyDescent="0.15">
      <c r="B77" s="107" t="s">
        <v>49</v>
      </c>
      <c r="C77" s="108">
        <v>1165</v>
      </c>
      <c r="D77" s="108"/>
      <c r="E77" s="108"/>
      <c r="F77" s="109">
        <f t="shared" ref="F77:F84" si="131">C77-D77-E77</f>
        <v>1165</v>
      </c>
      <c r="G77" s="110">
        <v>872</v>
      </c>
      <c r="H77" s="111"/>
      <c r="I77" s="111">
        <v>3</v>
      </c>
      <c r="J77" s="111">
        <v>184</v>
      </c>
      <c r="K77" s="111">
        <f t="shared" ref="K77:K84" si="132">$F77-(G77+I77+J77)</f>
        <v>106</v>
      </c>
      <c r="L77" s="118">
        <f>IF($F77="","",((G77+H77+I77+J77)/$F77))</f>
        <v>0.90901287553648069</v>
      </c>
      <c r="M77" s="119">
        <f t="shared" ref="M77:M84" si="133">IF($F77="","",(J77/$F77))</f>
        <v>0.15793991416309014</v>
      </c>
      <c r="N77" s="114">
        <v>246</v>
      </c>
      <c r="O77" s="111"/>
      <c r="P77" s="111"/>
      <c r="Q77" s="111">
        <v>826</v>
      </c>
      <c r="R77" s="111">
        <f t="shared" ref="R77:R83" si="134">$F77-(N77+P77+Q77)</f>
        <v>93</v>
      </c>
      <c r="S77" s="120">
        <f t="shared" ref="S77:S84" si="135">IF($F77="","",((N77+O77+P77+Q77)/$F77))</f>
        <v>0.92017167381974252</v>
      </c>
      <c r="T77" s="113">
        <f t="shared" ref="T77:T84" si="136">IF($F77="","",(Q77/$F77))</f>
        <v>0.70901287553648074</v>
      </c>
      <c r="U77" s="110">
        <v>76</v>
      </c>
      <c r="V77" s="111"/>
      <c r="W77" s="111"/>
      <c r="X77" s="111">
        <v>1014</v>
      </c>
      <c r="Y77" s="111">
        <f t="shared" ref="Y77:Y83" si="137">$F77-(U77+W77+X77)</f>
        <v>75</v>
      </c>
      <c r="Z77" s="118">
        <f t="shared" ref="Z77:Z84" si="138">IF($F77="","",((U77+V77+W77+X77)/$F77))</f>
        <v>0.93562231759656656</v>
      </c>
      <c r="AA77" s="122">
        <f t="shared" ref="AA77:AA84" si="139">IF($F77="","",(X77/$F77))</f>
        <v>0.8703862660944206</v>
      </c>
      <c r="AB77" s="111">
        <v>50</v>
      </c>
      <c r="AC77" s="111"/>
      <c r="AD77" s="111"/>
      <c r="AE77" s="111">
        <v>1034</v>
      </c>
      <c r="AF77" s="111">
        <f t="shared" ref="AF77:AF83" si="140">$F77-(AB77+AD77+AE77)</f>
        <v>81</v>
      </c>
      <c r="AG77" s="120">
        <f t="shared" ref="AG77:AG84" si="141">IF($F77="","",((AB77+AC77+AD77+AE77)/$F77))</f>
        <v>0.93047210300429184</v>
      </c>
      <c r="AH77" s="113">
        <f t="shared" ref="AH77:AH84" si="142">IF($F77="","",(AE77/$F77))</f>
        <v>0.88755364806866954</v>
      </c>
      <c r="AI77" s="110">
        <v>28</v>
      </c>
      <c r="AJ77" s="111"/>
      <c r="AK77" s="111"/>
      <c r="AL77" s="111">
        <v>1050</v>
      </c>
      <c r="AM77" s="111">
        <f t="shared" ref="AM77:AM83" si="143">$F77-(AI77+AK77+AL77)</f>
        <v>87</v>
      </c>
      <c r="AN77" s="118">
        <f t="shared" ref="AN77:AN84" si="144">IF($F77="","",((AI77+AJ77+AK77+AL77)/$F77))</f>
        <v>0.92532188841201712</v>
      </c>
      <c r="AO77" s="122">
        <f t="shared" ref="AO77:AO84" si="145">IF($F77="","",(AL77/$F77))</f>
        <v>0.90128755364806867</v>
      </c>
      <c r="AP77" s="111">
        <v>17</v>
      </c>
      <c r="AQ77" s="111"/>
      <c r="AR77" s="111"/>
      <c r="AS77" s="111">
        <v>1056</v>
      </c>
      <c r="AT77" s="111">
        <f t="shared" ref="AT77:AT83" si="146">$F77-(AP77+AR77+AS77)</f>
        <v>92</v>
      </c>
      <c r="AU77" s="120">
        <f t="shared" ref="AU77:AU84" si="147">IF($F77="","",((AP77+AQ77+AR77+AS77)/$F77))</f>
        <v>0.92103004291845492</v>
      </c>
      <c r="AV77" s="113">
        <f t="shared" ref="AV77:AV84" si="148">IF($F77="","",(AS77/$F77))</f>
        <v>0.90643776824034339</v>
      </c>
      <c r="AW77" s="110">
        <v>12</v>
      </c>
      <c r="AX77" s="111"/>
      <c r="AY77" s="111"/>
      <c r="AZ77" s="111">
        <v>1058</v>
      </c>
      <c r="BA77" s="111">
        <f t="shared" ref="BA77:BA83" si="149">$F77-(AW77+AY77+AZ77)</f>
        <v>95</v>
      </c>
      <c r="BB77" s="118">
        <f t="shared" ref="BB77:BB84" si="150">IF($F77="","",((AW77+AX77+AY77+AZ77)/$F77))</f>
        <v>0.91845493562231761</v>
      </c>
      <c r="BC77" s="122">
        <f t="shared" ref="BC77:BC84" si="151">IF($F77="","",(AZ77/$F77))</f>
        <v>0.90815450643776829</v>
      </c>
      <c r="BD77" s="111">
        <v>7</v>
      </c>
      <c r="BE77" s="111"/>
      <c r="BF77" s="111"/>
      <c r="BG77" s="111">
        <v>1059</v>
      </c>
      <c r="BH77" s="111">
        <f t="shared" ref="BH77:BH83" si="152">$F77-(BD77+BF77+BG77)</f>
        <v>99</v>
      </c>
      <c r="BI77" s="120">
        <f t="shared" ref="BI77:BI84" si="153">IF($F77="","",((BD77+BE77+BF77+BG77)/$F77))</f>
        <v>0.9150214592274678</v>
      </c>
      <c r="BJ77" s="113">
        <f t="shared" ref="BJ77:BJ84" si="154">IF($F77="","",(BG77/$F77))</f>
        <v>0.90901287553648069</v>
      </c>
      <c r="BK77" s="110"/>
      <c r="BL77" s="111"/>
      <c r="BM77" s="111"/>
      <c r="BN77" s="111"/>
      <c r="BO77" s="111">
        <f t="shared" ref="BO77:BO83" si="155">$F77-(BK77+BM77+BN77)</f>
        <v>1165</v>
      </c>
      <c r="BP77" s="118">
        <f t="shared" ref="BP77:BP84" si="156">IF($F77="","",((BK77+BL77+BM77+BN77)/$F77))</f>
        <v>0</v>
      </c>
      <c r="BQ77" s="122">
        <f t="shared" ref="BQ77:BQ84" si="157">IF($F77="","",(BN77/$F77))</f>
        <v>0</v>
      </c>
      <c r="BR77" s="111"/>
      <c r="BS77" s="111"/>
      <c r="BT77" s="111"/>
      <c r="BU77" s="111"/>
      <c r="BV77" s="111"/>
      <c r="BW77" s="120">
        <f t="shared" ref="BW77:BW84" si="158">IF($F77="","",((BR77+BS77+BT77+BU77)/$F77))</f>
        <v>0</v>
      </c>
      <c r="BX77" s="117">
        <f t="shared" ref="BX77:BX84" si="159">IF($F77="","",(BU77/$F77))</f>
        <v>0</v>
      </c>
      <c r="BY77" s="110"/>
      <c r="BZ77" s="111"/>
      <c r="CA77" s="111"/>
      <c r="CB77" s="111"/>
      <c r="CC77" s="111"/>
      <c r="CD77" s="120">
        <f t="shared" ref="CD77:CD84" si="160">IF($F77="","",((BY77+BZ77+CA77+CB77)/$F77))</f>
        <v>0</v>
      </c>
      <c r="CE77" s="112">
        <f t="shared" ref="CE77:CE84" si="161">IF($F77="","",(CB77/$F77))</f>
        <v>0</v>
      </c>
      <c r="CF77" s="110"/>
      <c r="CG77" s="111"/>
      <c r="CH77" s="111"/>
      <c r="CI77" s="111"/>
      <c r="CJ77" s="111"/>
      <c r="CK77" s="120">
        <f t="shared" ref="CK77:CK84" si="162">IF($F77="","",((CF77+CG77+CH77+CI77)/$F77))</f>
        <v>0</v>
      </c>
      <c r="CL77" s="112">
        <f t="shared" ref="CL77:CL84" si="163">IF($F77="","",(CI77/$F77))</f>
        <v>0</v>
      </c>
    </row>
    <row r="78" spans="2:90" ht="14" x14ac:dyDescent="0.15">
      <c r="B78" s="107" t="s">
        <v>68</v>
      </c>
      <c r="C78" s="108">
        <v>1281</v>
      </c>
      <c r="D78" s="108"/>
      <c r="E78" s="108"/>
      <c r="F78" s="109">
        <f t="shared" si="131"/>
        <v>1281</v>
      </c>
      <c r="G78" s="110">
        <v>1028</v>
      </c>
      <c r="H78" s="111"/>
      <c r="I78" s="111">
        <v>8</v>
      </c>
      <c r="J78" s="111">
        <v>132</v>
      </c>
      <c r="K78" s="111">
        <f t="shared" si="132"/>
        <v>113</v>
      </c>
      <c r="L78" s="118">
        <f t="shared" ref="L78:L84" si="164">IF($F78="","",((G78+H78+I78+J78)/$F78))</f>
        <v>0.91178766588602655</v>
      </c>
      <c r="M78" s="119">
        <f t="shared" si="133"/>
        <v>0.10304449648711944</v>
      </c>
      <c r="N78" s="114">
        <v>296</v>
      </c>
      <c r="O78" s="111"/>
      <c r="P78" s="111"/>
      <c r="Q78" s="111">
        <v>903</v>
      </c>
      <c r="R78" s="111">
        <f t="shared" si="134"/>
        <v>82</v>
      </c>
      <c r="S78" s="120">
        <f t="shared" si="135"/>
        <v>0.9359875097580016</v>
      </c>
      <c r="T78" s="113">
        <f t="shared" si="136"/>
        <v>0.70491803278688525</v>
      </c>
      <c r="U78" s="110">
        <v>101</v>
      </c>
      <c r="V78" s="111"/>
      <c r="W78" s="111"/>
      <c r="X78" s="111">
        <v>1098</v>
      </c>
      <c r="Y78" s="111">
        <f t="shared" si="137"/>
        <v>82</v>
      </c>
      <c r="Z78" s="118">
        <f t="shared" si="138"/>
        <v>0.9359875097580016</v>
      </c>
      <c r="AA78" s="122">
        <f t="shared" si="139"/>
        <v>0.8571428571428571</v>
      </c>
      <c r="AB78" s="111">
        <v>76</v>
      </c>
      <c r="AC78" s="111"/>
      <c r="AD78" s="111"/>
      <c r="AE78" s="111">
        <v>1120</v>
      </c>
      <c r="AF78" s="111">
        <f t="shared" si="140"/>
        <v>85</v>
      </c>
      <c r="AG78" s="120">
        <f t="shared" si="141"/>
        <v>0.93364558938329434</v>
      </c>
      <c r="AH78" s="113">
        <f t="shared" si="142"/>
        <v>0.87431693989071035</v>
      </c>
      <c r="AI78" s="110">
        <v>56</v>
      </c>
      <c r="AJ78" s="111"/>
      <c r="AK78" s="111"/>
      <c r="AL78" s="111">
        <v>1127</v>
      </c>
      <c r="AM78" s="111">
        <f t="shared" si="143"/>
        <v>98</v>
      </c>
      <c r="AN78" s="118">
        <f t="shared" si="144"/>
        <v>0.92349726775956287</v>
      </c>
      <c r="AO78" s="122">
        <f t="shared" si="145"/>
        <v>0.8797814207650273</v>
      </c>
      <c r="AP78" s="111">
        <v>42</v>
      </c>
      <c r="AQ78" s="111"/>
      <c r="AR78" s="111"/>
      <c r="AS78" s="111">
        <v>1131</v>
      </c>
      <c r="AT78" s="111">
        <f t="shared" si="146"/>
        <v>108</v>
      </c>
      <c r="AU78" s="120">
        <f t="shared" si="147"/>
        <v>0.91569086651053866</v>
      </c>
      <c r="AV78" s="113">
        <f t="shared" si="148"/>
        <v>0.88290398126463698</v>
      </c>
      <c r="AW78" s="110">
        <v>31</v>
      </c>
      <c r="AX78" s="111"/>
      <c r="AY78" s="111"/>
      <c r="AZ78" s="111"/>
      <c r="BA78" s="111">
        <f t="shared" si="149"/>
        <v>1250</v>
      </c>
      <c r="BB78" s="118">
        <f t="shared" si="150"/>
        <v>2.4199843871975019E-2</v>
      </c>
      <c r="BC78" s="122">
        <f t="shared" si="151"/>
        <v>0</v>
      </c>
      <c r="BD78" s="111"/>
      <c r="BE78" s="111"/>
      <c r="BF78" s="111"/>
      <c r="BG78" s="111"/>
      <c r="BH78" s="111">
        <f t="shared" si="152"/>
        <v>1281</v>
      </c>
      <c r="BI78" s="120">
        <f t="shared" si="153"/>
        <v>0</v>
      </c>
      <c r="BJ78" s="113">
        <f t="shared" si="154"/>
        <v>0</v>
      </c>
      <c r="BK78" s="110"/>
      <c r="BL78" s="111"/>
      <c r="BM78" s="111"/>
      <c r="BN78" s="111"/>
      <c r="BO78" s="111">
        <f t="shared" si="155"/>
        <v>1281</v>
      </c>
      <c r="BP78" s="118">
        <f t="shared" si="156"/>
        <v>0</v>
      </c>
      <c r="BQ78" s="122">
        <f t="shared" si="157"/>
        <v>0</v>
      </c>
      <c r="BR78" s="111"/>
      <c r="BS78" s="111"/>
      <c r="BT78" s="111"/>
      <c r="BU78" s="111"/>
      <c r="BV78" s="111"/>
      <c r="BW78" s="120">
        <f t="shared" si="158"/>
        <v>0</v>
      </c>
      <c r="BX78" s="117">
        <f t="shared" si="159"/>
        <v>0</v>
      </c>
      <c r="BY78" s="110"/>
      <c r="BZ78" s="111"/>
      <c r="CA78" s="111"/>
      <c r="CB78" s="111"/>
      <c r="CC78" s="111"/>
      <c r="CD78" s="118">
        <f t="shared" si="160"/>
        <v>0</v>
      </c>
      <c r="CE78" s="112">
        <f t="shared" si="161"/>
        <v>0</v>
      </c>
      <c r="CF78" s="110"/>
      <c r="CG78" s="111"/>
      <c r="CH78" s="111"/>
      <c r="CI78" s="111"/>
      <c r="CJ78" s="111"/>
      <c r="CK78" s="118">
        <f t="shared" si="162"/>
        <v>0</v>
      </c>
      <c r="CL78" s="112">
        <f t="shared" si="163"/>
        <v>0</v>
      </c>
    </row>
    <row r="79" spans="2:90" ht="14" x14ac:dyDescent="0.15">
      <c r="B79" s="107" t="s">
        <v>70</v>
      </c>
      <c r="C79" s="108">
        <v>1195</v>
      </c>
      <c r="D79" s="108"/>
      <c r="E79" s="108"/>
      <c r="F79" s="109">
        <f t="shared" si="131"/>
        <v>1195</v>
      </c>
      <c r="G79" s="110">
        <v>1002</v>
      </c>
      <c r="H79" s="111"/>
      <c r="I79" s="111">
        <v>3</v>
      </c>
      <c r="J79" s="111">
        <v>108</v>
      </c>
      <c r="K79" s="111">
        <f t="shared" si="132"/>
        <v>82</v>
      </c>
      <c r="L79" s="118">
        <f t="shared" si="164"/>
        <v>0.93138075313807533</v>
      </c>
      <c r="M79" s="119">
        <f t="shared" si="133"/>
        <v>9.0376569037656909E-2</v>
      </c>
      <c r="N79" s="114">
        <v>250</v>
      </c>
      <c r="O79" s="111"/>
      <c r="P79" s="111"/>
      <c r="Q79" s="111">
        <v>853</v>
      </c>
      <c r="R79" s="111">
        <f t="shared" si="134"/>
        <v>92</v>
      </c>
      <c r="S79" s="120">
        <f t="shared" si="135"/>
        <v>0.92301255230125523</v>
      </c>
      <c r="T79" s="113">
        <f t="shared" si="136"/>
        <v>0.71380753138075315</v>
      </c>
      <c r="U79" s="110">
        <v>73</v>
      </c>
      <c r="V79" s="111"/>
      <c r="W79" s="111"/>
      <c r="X79" s="111">
        <v>1033</v>
      </c>
      <c r="Y79" s="111">
        <f t="shared" si="137"/>
        <v>89</v>
      </c>
      <c r="Z79" s="118">
        <f t="shared" si="138"/>
        <v>0.92552301255230129</v>
      </c>
      <c r="AA79" s="122">
        <f t="shared" si="139"/>
        <v>0.8644351464435146</v>
      </c>
      <c r="AB79" s="111">
        <v>54</v>
      </c>
      <c r="AC79" s="111"/>
      <c r="AD79" s="111"/>
      <c r="AE79" s="111">
        <v>1055</v>
      </c>
      <c r="AF79" s="111">
        <f t="shared" si="140"/>
        <v>86</v>
      </c>
      <c r="AG79" s="120">
        <f t="shared" si="141"/>
        <v>0.92803347280334725</v>
      </c>
      <c r="AH79" s="113">
        <f t="shared" si="142"/>
        <v>0.88284518828451886</v>
      </c>
      <c r="AI79" s="110">
        <v>41</v>
      </c>
      <c r="AJ79" s="111"/>
      <c r="AK79" s="111"/>
      <c r="AL79" s="111">
        <v>1064</v>
      </c>
      <c r="AM79" s="111">
        <f t="shared" si="143"/>
        <v>90</v>
      </c>
      <c r="AN79" s="118">
        <f t="shared" si="144"/>
        <v>0.92468619246861927</v>
      </c>
      <c r="AO79" s="122">
        <f t="shared" si="145"/>
        <v>0.89037656903765694</v>
      </c>
      <c r="AP79" s="111">
        <v>33</v>
      </c>
      <c r="AQ79" s="111"/>
      <c r="AR79" s="111"/>
      <c r="AS79" s="111">
        <v>1065</v>
      </c>
      <c r="AT79" s="111">
        <f t="shared" si="146"/>
        <v>97</v>
      </c>
      <c r="AU79" s="120">
        <f t="shared" si="147"/>
        <v>0.91882845188284523</v>
      </c>
      <c r="AV79" s="113">
        <f t="shared" si="148"/>
        <v>0.89121338912133896</v>
      </c>
      <c r="AW79" s="110"/>
      <c r="AX79" s="111"/>
      <c r="AY79" s="111"/>
      <c r="AZ79" s="111"/>
      <c r="BA79" s="111">
        <f t="shared" si="149"/>
        <v>1195</v>
      </c>
      <c r="BB79" s="118">
        <f t="shared" si="150"/>
        <v>0</v>
      </c>
      <c r="BC79" s="122">
        <f t="shared" si="151"/>
        <v>0</v>
      </c>
      <c r="BD79" s="111"/>
      <c r="BE79" s="111"/>
      <c r="BF79" s="111"/>
      <c r="BG79" s="111"/>
      <c r="BH79" s="111">
        <f t="shared" si="152"/>
        <v>1195</v>
      </c>
      <c r="BI79" s="120">
        <f t="shared" si="153"/>
        <v>0</v>
      </c>
      <c r="BJ79" s="113">
        <f t="shared" si="154"/>
        <v>0</v>
      </c>
      <c r="BK79" s="110"/>
      <c r="BL79" s="111"/>
      <c r="BM79" s="111"/>
      <c r="BN79" s="111"/>
      <c r="BO79" s="111">
        <f t="shared" si="155"/>
        <v>1195</v>
      </c>
      <c r="BP79" s="118">
        <f t="shared" si="156"/>
        <v>0</v>
      </c>
      <c r="BQ79" s="122">
        <f t="shared" si="157"/>
        <v>0</v>
      </c>
      <c r="BR79" s="111"/>
      <c r="BS79" s="111"/>
      <c r="BT79" s="111"/>
      <c r="BU79" s="111"/>
      <c r="BV79" s="111"/>
      <c r="BW79" s="120">
        <f t="shared" si="158"/>
        <v>0</v>
      </c>
      <c r="BX79" s="112">
        <f t="shared" si="159"/>
        <v>0</v>
      </c>
      <c r="BY79" s="110"/>
      <c r="BZ79" s="111"/>
      <c r="CA79" s="111"/>
      <c r="CB79" s="111"/>
      <c r="CC79" s="111"/>
      <c r="CD79" s="118">
        <f t="shared" si="160"/>
        <v>0</v>
      </c>
      <c r="CE79" s="122">
        <f t="shared" si="161"/>
        <v>0</v>
      </c>
      <c r="CF79" s="110"/>
      <c r="CG79" s="111"/>
      <c r="CH79" s="111"/>
      <c r="CI79" s="111"/>
      <c r="CJ79" s="111"/>
      <c r="CK79" s="120">
        <f t="shared" si="162"/>
        <v>0</v>
      </c>
      <c r="CL79" s="118">
        <f t="shared" si="163"/>
        <v>0</v>
      </c>
    </row>
    <row r="80" spans="2:90" ht="14" x14ac:dyDescent="0.15">
      <c r="B80" s="107" t="s">
        <v>72</v>
      </c>
      <c r="C80" s="108">
        <v>1283</v>
      </c>
      <c r="D80" s="108"/>
      <c r="E80" s="108"/>
      <c r="F80" s="109">
        <f t="shared" si="131"/>
        <v>1283</v>
      </c>
      <c r="G80" s="110">
        <v>1017</v>
      </c>
      <c r="H80" s="111"/>
      <c r="I80" s="111">
        <v>4</v>
      </c>
      <c r="J80" s="111">
        <v>179</v>
      </c>
      <c r="K80" s="111">
        <f t="shared" si="132"/>
        <v>83</v>
      </c>
      <c r="L80" s="118">
        <f t="shared" si="164"/>
        <v>0.93530787217459077</v>
      </c>
      <c r="M80" s="119">
        <f t="shared" si="133"/>
        <v>0.13951675759937646</v>
      </c>
      <c r="N80" s="114">
        <v>197</v>
      </c>
      <c r="O80" s="111"/>
      <c r="P80" s="111"/>
      <c r="Q80" s="111">
        <v>994</v>
      </c>
      <c r="R80" s="111">
        <f t="shared" si="134"/>
        <v>92</v>
      </c>
      <c r="S80" s="120">
        <f t="shared" si="135"/>
        <v>0.92829306313328142</v>
      </c>
      <c r="T80" s="113">
        <f t="shared" si="136"/>
        <v>0.77474668745128605</v>
      </c>
      <c r="U80" s="110">
        <v>49</v>
      </c>
      <c r="V80" s="111"/>
      <c r="W80" s="111"/>
      <c r="X80" s="111">
        <v>1139</v>
      </c>
      <c r="Y80" s="111">
        <f t="shared" si="137"/>
        <v>95</v>
      </c>
      <c r="Z80" s="118">
        <f t="shared" si="138"/>
        <v>0.92595479345284493</v>
      </c>
      <c r="AA80" s="122">
        <f t="shared" si="139"/>
        <v>0.88776305533904909</v>
      </c>
      <c r="AB80" s="111">
        <v>35</v>
      </c>
      <c r="AC80" s="111"/>
      <c r="AD80" s="111"/>
      <c r="AE80" s="111">
        <v>1153</v>
      </c>
      <c r="AF80" s="111">
        <f t="shared" si="140"/>
        <v>95</v>
      </c>
      <c r="AG80" s="120">
        <f t="shared" si="141"/>
        <v>0.92595479345284493</v>
      </c>
      <c r="AH80" s="113">
        <f t="shared" si="142"/>
        <v>0.8986749805144193</v>
      </c>
      <c r="AI80" s="110">
        <v>30</v>
      </c>
      <c r="AJ80" s="111"/>
      <c r="AK80" s="111"/>
      <c r="AL80" s="111">
        <v>1155</v>
      </c>
      <c r="AM80" s="111">
        <f t="shared" si="143"/>
        <v>98</v>
      </c>
      <c r="AN80" s="118">
        <f t="shared" si="144"/>
        <v>0.92361652377240844</v>
      </c>
      <c r="AO80" s="122">
        <f t="shared" si="145"/>
        <v>0.90023382696804366</v>
      </c>
      <c r="AP80" s="111"/>
      <c r="AQ80" s="111"/>
      <c r="AR80" s="111"/>
      <c r="AS80" s="111"/>
      <c r="AT80" s="111">
        <f t="shared" si="146"/>
        <v>1283</v>
      </c>
      <c r="AU80" s="120">
        <f t="shared" si="147"/>
        <v>0</v>
      </c>
      <c r="AV80" s="113">
        <f t="shared" si="148"/>
        <v>0</v>
      </c>
      <c r="AW80" s="110"/>
      <c r="AX80" s="111"/>
      <c r="AY80" s="111"/>
      <c r="AZ80" s="111"/>
      <c r="BA80" s="111">
        <f t="shared" si="149"/>
        <v>1283</v>
      </c>
      <c r="BB80" s="118">
        <f t="shared" si="150"/>
        <v>0</v>
      </c>
      <c r="BC80" s="122">
        <f t="shared" si="151"/>
        <v>0</v>
      </c>
      <c r="BD80" s="111"/>
      <c r="BE80" s="111"/>
      <c r="BF80" s="111"/>
      <c r="BG80" s="111"/>
      <c r="BH80" s="111">
        <f t="shared" si="152"/>
        <v>1283</v>
      </c>
      <c r="BI80" s="120">
        <f t="shared" si="153"/>
        <v>0</v>
      </c>
      <c r="BJ80" s="113">
        <f t="shared" si="154"/>
        <v>0</v>
      </c>
      <c r="BK80" s="110"/>
      <c r="BL80" s="111"/>
      <c r="BM80" s="111"/>
      <c r="BN80" s="111"/>
      <c r="BO80" s="111">
        <f t="shared" si="155"/>
        <v>1283</v>
      </c>
      <c r="BP80" s="118">
        <f t="shared" si="156"/>
        <v>0</v>
      </c>
      <c r="BQ80" s="122">
        <f t="shared" si="157"/>
        <v>0</v>
      </c>
      <c r="BR80" s="111"/>
      <c r="BS80" s="111"/>
      <c r="BT80" s="111"/>
      <c r="BU80" s="111"/>
      <c r="BV80" s="111"/>
      <c r="BW80" s="120">
        <f t="shared" si="158"/>
        <v>0</v>
      </c>
      <c r="BX80" s="112">
        <f t="shared" si="159"/>
        <v>0</v>
      </c>
      <c r="BY80" s="110"/>
      <c r="BZ80" s="111"/>
      <c r="CA80" s="111"/>
      <c r="CB80" s="111"/>
      <c r="CC80" s="111"/>
      <c r="CD80" s="118">
        <f t="shared" si="160"/>
        <v>0</v>
      </c>
      <c r="CE80" s="122">
        <f t="shared" si="161"/>
        <v>0</v>
      </c>
      <c r="CF80" s="111"/>
      <c r="CG80" s="111"/>
      <c r="CH80" s="111"/>
      <c r="CI80" s="111"/>
      <c r="CJ80" s="111"/>
      <c r="CK80" s="120">
        <f t="shared" si="162"/>
        <v>0</v>
      </c>
      <c r="CL80" s="112">
        <f t="shared" si="163"/>
        <v>0</v>
      </c>
    </row>
    <row r="81" spans="2:90" ht="14" x14ac:dyDescent="0.15">
      <c r="B81" s="107" t="s">
        <v>73</v>
      </c>
      <c r="C81" s="108">
        <v>1359</v>
      </c>
      <c r="D81" s="108"/>
      <c r="E81" s="108">
        <v>1</v>
      </c>
      <c r="F81" s="109">
        <f t="shared" si="131"/>
        <v>1358</v>
      </c>
      <c r="G81" s="123">
        <v>1013</v>
      </c>
      <c r="H81" s="124"/>
      <c r="I81" s="124">
        <v>7</v>
      </c>
      <c r="J81" s="124">
        <v>243</v>
      </c>
      <c r="K81" s="111">
        <f t="shared" si="132"/>
        <v>95</v>
      </c>
      <c r="L81" s="125">
        <f t="shared" si="164"/>
        <v>0.93004418262150224</v>
      </c>
      <c r="M81" s="126">
        <f t="shared" si="133"/>
        <v>0.17893961708394698</v>
      </c>
      <c r="N81" s="114">
        <v>197</v>
      </c>
      <c r="O81" s="111"/>
      <c r="P81" s="111"/>
      <c r="Q81" s="111">
        <v>1062</v>
      </c>
      <c r="R81" s="111">
        <f t="shared" si="134"/>
        <v>99</v>
      </c>
      <c r="S81" s="120">
        <f t="shared" si="135"/>
        <v>0.92709867452135497</v>
      </c>
      <c r="T81" s="113">
        <f t="shared" si="136"/>
        <v>0.78203240058910162</v>
      </c>
      <c r="U81" s="123">
        <v>63</v>
      </c>
      <c r="V81" s="124"/>
      <c r="W81" s="124"/>
      <c r="X81" s="124">
        <v>1203</v>
      </c>
      <c r="Y81" s="111">
        <f t="shared" si="137"/>
        <v>92</v>
      </c>
      <c r="Z81" s="125">
        <f t="shared" si="138"/>
        <v>0.93225331369661268</v>
      </c>
      <c r="AA81" s="127">
        <f t="shared" si="139"/>
        <v>0.88586156111929304</v>
      </c>
      <c r="AB81" s="111">
        <v>45</v>
      </c>
      <c r="AC81" s="111"/>
      <c r="AD81" s="111"/>
      <c r="AE81" s="111">
        <v>1226</v>
      </c>
      <c r="AF81" s="111">
        <f t="shared" si="140"/>
        <v>87</v>
      </c>
      <c r="AG81" s="120">
        <f t="shared" si="141"/>
        <v>0.93593519882179677</v>
      </c>
      <c r="AH81" s="113">
        <f t="shared" si="142"/>
        <v>0.90279823269513992</v>
      </c>
      <c r="AI81" s="123"/>
      <c r="AJ81" s="124"/>
      <c r="AK81" s="124"/>
      <c r="AL81" s="124"/>
      <c r="AM81" s="111">
        <f t="shared" si="143"/>
        <v>1358</v>
      </c>
      <c r="AN81" s="125">
        <f t="shared" si="144"/>
        <v>0</v>
      </c>
      <c r="AO81" s="127">
        <f t="shared" si="145"/>
        <v>0</v>
      </c>
      <c r="AP81" s="111"/>
      <c r="AQ81" s="111"/>
      <c r="AR81" s="111"/>
      <c r="AS81" s="111"/>
      <c r="AT81" s="111">
        <f t="shared" si="146"/>
        <v>1358</v>
      </c>
      <c r="AU81" s="120">
        <f t="shared" si="147"/>
        <v>0</v>
      </c>
      <c r="AV81" s="113">
        <f t="shared" si="148"/>
        <v>0</v>
      </c>
      <c r="AW81" s="123"/>
      <c r="AX81" s="124"/>
      <c r="AY81" s="124"/>
      <c r="AZ81" s="124"/>
      <c r="BA81" s="111">
        <f t="shared" si="149"/>
        <v>1358</v>
      </c>
      <c r="BB81" s="125">
        <f t="shared" si="150"/>
        <v>0</v>
      </c>
      <c r="BC81" s="127">
        <f t="shared" si="151"/>
        <v>0</v>
      </c>
      <c r="BD81" s="111"/>
      <c r="BE81" s="111"/>
      <c r="BF81" s="111"/>
      <c r="BG81" s="111"/>
      <c r="BH81" s="111">
        <f t="shared" si="152"/>
        <v>1358</v>
      </c>
      <c r="BI81" s="120">
        <f t="shared" si="153"/>
        <v>0</v>
      </c>
      <c r="BJ81" s="113">
        <f t="shared" si="154"/>
        <v>0</v>
      </c>
      <c r="BK81" s="123"/>
      <c r="BL81" s="124"/>
      <c r="BM81" s="124"/>
      <c r="BN81" s="124"/>
      <c r="BO81" s="111">
        <f t="shared" si="155"/>
        <v>1358</v>
      </c>
      <c r="BP81" s="125">
        <f t="shared" si="156"/>
        <v>0</v>
      </c>
      <c r="BQ81" s="127">
        <f t="shared" si="157"/>
        <v>0</v>
      </c>
      <c r="BR81" s="111"/>
      <c r="BS81" s="111"/>
      <c r="BT81" s="111"/>
      <c r="BU81" s="111"/>
      <c r="BV81" s="111"/>
      <c r="BW81" s="120">
        <f t="shared" si="158"/>
        <v>0</v>
      </c>
      <c r="BX81" s="112">
        <f t="shared" si="159"/>
        <v>0</v>
      </c>
      <c r="BY81" s="123"/>
      <c r="BZ81" s="124"/>
      <c r="CA81" s="124"/>
      <c r="CB81" s="124"/>
      <c r="CC81" s="124"/>
      <c r="CD81" s="125">
        <f t="shared" si="160"/>
        <v>0</v>
      </c>
      <c r="CE81" s="127">
        <f t="shared" si="161"/>
        <v>0</v>
      </c>
      <c r="CF81" s="111"/>
      <c r="CG81" s="111"/>
      <c r="CH81" s="111"/>
      <c r="CI81" s="111"/>
      <c r="CJ81" s="111"/>
      <c r="CK81" s="120">
        <f t="shared" si="162"/>
        <v>0</v>
      </c>
      <c r="CL81" s="112">
        <f t="shared" si="163"/>
        <v>0</v>
      </c>
    </row>
    <row r="82" spans="2:90" ht="14" x14ac:dyDescent="0.15">
      <c r="B82" s="107" t="s">
        <v>74</v>
      </c>
      <c r="C82" s="108">
        <v>973</v>
      </c>
      <c r="D82" s="108"/>
      <c r="E82" s="108"/>
      <c r="F82" s="109">
        <f t="shared" si="131"/>
        <v>973</v>
      </c>
      <c r="G82" s="110">
        <v>693</v>
      </c>
      <c r="H82" s="111"/>
      <c r="I82" s="111">
        <v>2</v>
      </c>
      <c r="J82" s="111">
        <v>206</v>
      </c>
      <c r="K82" s="111">
        <f t="shared" si="132"/>
        <v>72</v>
      </c>
      <c r="L82" s="118">
        <f t="shared" si="164"/>
        <v>0.92600205549845838</v>
      </c>
      <c r="M82" s="119">
        <f t="shared" si="133"/>
        <v>0.2117163412127441</v>
      </c>
      <c r="N82" s="114">
        <v>132</v>
      </c>
      <c r="O82" s="111"/>
      <c r="P82" s="111"/>
      <c r="Q82" s="111">
        <v>770</v>
      </c>
      <c r="R82" s="111">
        <f t="shared" si="134"/>
        <v>71</v>
      </c>
      <c r="S82" s="120">
        <f t="shared" si="135"/>
        <v>0.9270298047276464</v>
      </c>
      <c r="T82" s="113">
        <f t="shared" si="136"/>
        <v>0.79136690647482011</v>
      </c>
      <c r="U82" s="110">
        <v>47</v>
      </c>
      <c r="V82" s="111"/>
      <c r="W82" s="111"/>
      <c r="X82" s="111">
        <v>856</v>
      </c>
      <c r="Y82" s="111">
        <f t="shared" si="137"/>
        <v>70</v>
      </c>
      <c r="Z82" s="118">
        <f t="shared" si="138"/>
        <v>0.92805755395683454</v>
      </c>
      <c r="AA82" s="119">
        <f t="shared" si="139"/>
        <v>0.87975334018499485</v>
      </c>
      <c r="AB82" s="111"/>
      <c r="AC82" s="111"/>
      <c r="AD82" s="111"/>
      <c r="AE82" s="111"/>
      <c r="AF82" s="111">
        <f t="shared" si="140"/>
        <v>973</v>
      </c>
      <c r="AG82" s="120">
        <f t="shared" si="141"/>
        <v>0</v>
      </c>
      <c r="AH82" s="113">
        <f t="shared" si="142"/>
        <v>0</v>
      </c>
      <c r="AI82" s="110"/>
      <c r="AJ82" s="111"/>
      <c r="AK82" s="111"/>
      <c r="AL82" s="111"/>
      <c r="AM82" s="111">
        <f t="shared" si="143"/>
        <v>973</v>
      </c>
      <c r="AN82" s="118">
        <f t="shared" si="144"/>
        <v>0</v>
      </c>
      <c r="AO82" s="119">
        <f t="shared" si="145"/>
        <v>0</v>
      </c>
      <c r="AP82" s="111"/>
      <c r="AQ82" s="111"/>
      <c r="AR82" s="111"/>
      <c r="AS82" s="111"/>
      <c r="AT82" s="111">
        <f t="shared" si="146"/>
        <v>973</v>
      </c>
      <c r="AU82" s="120">
        <f t="shared" si="147"/>
        <v>0</v>
      </c>
      <c r="AV82" s="117">
        <f t="shared" si="148"/>
        <v>0</v>
      </c>
      <c r="AW82" s="110"/>
      <c r="AX82" s="111"/>
      <c r="AY82" s="111"/>
      <c r="AZ82" s="111"/>
      <c r="BA82" s="111">
        <f t="shared" si="149"/>
        <v>973</v>
      </c>
      <c r="BB82" s="118">
        <f t="shared" si="150"/>
        <v>0</v>
      </c>
      <c r="BC82" s="119">
        <f t="shared" si="151"/>
        <v>0</v>
      </c>
      <c r="BD82" s="111"/>
      <c r="BE82" s="111"/>
      <c r="BF82" s="111"/>
      <c r="BG82" s="111"/>
      <c r="BH82" s="111">
        <f t="shared" si="152"/>
        <v>973</v>
      </c>
      <c r="BI82" s="120">
        <f t="shared" si="153"/>
        <v>0</v>
      </c>
      <c r="BJ82" s="117">
        <f t="shared" si="154"/>
        <v>0</v>
      </c>
      <c r="BK82" s="110"/>
      <c r="BL82" s="111"/>
      <c r="BM82" s="111"/>
      <c r="BN82" s="111"/>
      <c r="BO82" s="111">
        <f t="shared" si="155"/>
        <v>973</v>
      </c>
      <c r="BP82" s="118">
        <f t="shared" si="156"/>
        <v>0</v>
      </c>
      <c r="BQ82" s="119">
        <f t="shared" si="157"/>
        <v>0</v>
      </c>
      <c r="BR82" s="111"/>
      <c r="BS82" s="111"/>
      <c r="BT82" s="111"/>
      <c r="BU82" s="111"/>
      <c r="BV82" s="111"/>
      <c r="BW82" s="120">
        <f t="shared" si="158"/>
        <v>0</v>
      </c>
      <c r="BX82" s="117">
        <f t="shared" si="159"/>
        <v>0</v>
      </c>
      <c r="BY82" s="110"/>
      <c r="BZ82" s="111"/>
      <c r="CA82" s="111"/>
      <c r="CB82" s="111"/>
      <c r="CC82" s="111"/>
      <c r="CD82" s="118">
        <f t="shared" si="160"/>
        <v>0</v>
      </c>
      <c r="CE82" s="119">
        <f t="shared" si="161"/>
        <v>0</v>
      </c>
      <c r="CF82" s="111"/>
      <c r="CG82" s="111"/>
      <c r="CH82" s="111"/>
      <c r="CI82" s="111"/>
      <c r="CJ82" s="111"/>
      <c r="CK82" s="120">
        <f t="shared" si="162"/>
        <v>0</v>
      </c>
      <c r="CL82" s="112">
        <f t="shared" si="163"/>
        <v>0</v>
      </c>
    </row>
    <row r="83" spans="2:90" ht="14" x14ac:dyDescent="0.15">
      <c r="B83" s="107" t="s">
        <v>75</v>
      </c>
      <c r="C83" s="108">
        <v>789</v>
      </c>
      <c r="D83" s="108"/>
      <c r="E83" s="108"/>
      <c r="F83" s="109">
        <f t="shared" si="131"/>
        <v>789</v>
      </c>
      <c r="G83" s="110">
        <v>570</v>
      </c>
      <c r="H83" s="111"/>
      <c r="I83" s="111">
        <v>1</v>
      </c>
      <c r="J83" s="111">
        <v>159</v>
      </c>
      <c r="K83" s="111">
        <f t="shared" si="132"/>
        <v>59</v>
      </c>
      <c r="L83" s="118">
        <f t="shared" si="164"/>
        <v>0.92522179974651453</v>
      </c>
      <c r="M83" s="119">
        <f t="shared" si="133"/>
        <v>0.20152091254752852</v>
      </c>
      <c r="N83" s="114">
        <v>137</v>
      </c>
      <c r="O83" s="111"/>
      <c r="P83" s="111"/>
      <c r="Q83" s="111">
        <v>596</v>
      </c>
      <c r="R83" s="111">
        <f t="shared" si="134"/>
        <v>56</v>
      </c>
      <c r="S83" s="120">
        <f t="shared" si="135"/>
        <v>0.92902408111533585</v>
      </c>
      <c r="T83" s="113">
        <f t="shared" si="136"/>
        <v>0.75538656527249681</v>
      </c>
      <c r="U83" s="110"/>
      <c r="V83" s="111"/>
      <c r="W83" s="111"/>
      <c r="X83" s="111"/>
      <c r="Y83" s="111">
        <f t="shared" si="137"/>
        <v>789</v>
      </c>
      <c r="Z83" s="118">
        <f t="shared" si="138"/>
        <v>0</v>
      </c>
      <c r="AA83" s="119">
        <f t="shared" si="139"/>
        <v>0</v>
      </c>
      <c r="AB83" s="111"/>
      <c r="AC83" s="111"/>
      <c r="AD83" s="111"/>
      <c r="AE83" s="111"/>
      <c r="AF83" s="111">
        <f t="shared" si="140"/>
        <v>789</v>
      </c>
      <c r="AG83" s="120">
        <f t="shared" si="141"/>
        <v>0</v>
      </c>
      <c r="AH83" s="113">
        <f t="shared" si="142"/>
        <v>0</v>
      </c>
      <c r="AI83" s="110"/>
      <c r="AJ83" s="111"/>
      <c r="AK83" s="111"/>
      <c r="AL83" s="111"/>
      <c r="AM83" s="111">
        <f t="shared" si="143"/>
        <v>789</v>
      </c>
      <c r="AN83" s="118">
        <f t="shared" si="144"/>
        <v>0</v>
      </c>
      <c r="AO83" s="119">
        <f t="shared" si="145"/>
        <v>0</v>
      </c>
      <c r="AP83" s="111"/>
      <c r="AQ83" s="111"/>
      <c r="AR83" s="111"/>
      <c r="AS83" s="111"/>
      <c r="AT83" s="111">
        <f t="shared" si="146"/>
        <v>789</v>
      </c>
      <c r="AU83" s="120">
        <f t="shared" si="147"/>
        <v>0</v>
      </c>
      <c r="AV83" s="117">
        <f t="shared" si="148"/>
        <v>0</v>
      </c>
      <c r="AW83" s="110"/>
      <c r="AX83" s="111"/>
      <c r="AY83" s="111"/>
      <c r="AZ83" s="111"/>
      <c r="BA83" s="111">
        <f t="shared" si="149"/>
        <v>789</v>
      </c>
      <c r="BB83" s="118">
        <f t="shared" si="150"/>
        <v>0</v>
      </c>
      <c r="BC83" s="119">
        <f t="shared" si="151"/>
        <v>0</v>
      </c>
      <c r="BD83" s="111"/>
      <c r="BE83" s="111"/>
      <c r="BF83" s="111"/>
      <c r="BG83" s="111"/>
      <c r="BH83" s="111">
        <f t="shared" si="152"/>
        <v>789</v>
      </c>
      <c r="BI83" s="120">
        <f t="shared" si="153"/>
        <v>0</v>
      </c>
      <c r="BJ83" s="117">
        <f t="shared" si="154"/>
        <v>0</v>
      </c>
      <c r="BK83" s="110"/>
      <c r="BL83" s="111"/>
      <c r="BM83" s="111"/>
      <c r="BN83" s="111"/>
      <c r="BO83" s="111">
        <f t="shared" si="155"/>
        <v>789</v>
      </c>
      <c r="BP83" s="118">
        <f t="shared" si="156"/>
        <v>0</v>
      </c>
      <c r="BQ83" s="119">
        <f t="shared" si="157"/>
        <v>0</v>
      </c>
      <c r="BR83" s="111"/>
      <c r="BS83" s="111"/>
      <c r="BT83" s="111"/>
      <c r="BU83" s="111"/>
      <c r="BV83" s="111"/>
      <c r="BW83" s="120">
        <f t="shared" si="158"/>
        <v>0</v>
      </c>
      <c r="BX83" s="117">
        <f t="shared" si="159"/>
        <v>0</v>
      </c>
      <c r="BY83" s="110"/>
      <c r="BZ83" s="111"/>
      <c r="CA83" s="111"/>
      <c r="CB83" s="111"/>
      <c r="CC83" s="111"/>
      <c r="CD83" s="118">
        <f t="shared" si="160"/>
        <v>0</v>
      </c>
      <c r="CE83" s="119">
        <f t="shared" si="161"/>
        <v>0</v>
      </c>
      <c r="CF83" s="111"/>
      <c r="CG83" s="111"/>
      <c r="CH83" s="111"/>
      <c r="CI83" s="111"/>
      <c r="CJ83" s="111"/>
      <c r="CK83" s="120">
        <f t="shared" si="162"/>
        <v>0</v>
      </c>
      <c r="CL83" s="112">
        <f t="shared" si="163"/>
        <v>0</v>
      </c>
    </row>
    <row r="84" spans="2:90" ht="14" x14ac:dyDescent="0.15">
      <c r="B84" s="107" t="s">
        <v>76</v>
      </c>
      <c r="C84" s="108">
        <v>830</v>
      </c>
      <c r="D84" s="108"/>
      <c r="E84" s="108"/>
      <c r="F84" s="109">
        <f t="shared" si="131"/>
        <v>830</v>
      </c>
      <c r="G84" s="128">
        <v>588</v>
      </c>
      <c r="H84" s="129"/>
      <c r="I84" s="129"/>
      <c r="J84" s="129">
        <v>181</v>
      </c>
      <c r="K84" s="111">
        <f t="shared" si="132"/>
        <v>61</v>
      </c>
      <c r="L84" s="130">
        <f t="shared" si="164"/>
        <v>0.92650602409638549</v>
      </c>
      <c r="M84" s="131">
        <f t="shared" si="133"/>
        <v>0.21807228915662652</v>
      </c>
      <c r="N84" s="114"/>
      <c r="O84" s="111"/>
      <c r="P84" s="111"/>
      <c r="Q84" s="111"/>
      <c r="R84" s="111"/>
      <c r="S84" s="120">
        <f t="shared" si="135"/>
        <v>0</v>
      </c>
      <c r="T84" s="113">
        <f t="shared" si="136"/>
        <v>0</v>
      </c>
      <c r="U84" s="128"/>
      <c r="V84" s="129"/>
      <c r="W84" s="129"/>
      <c r="X84" s="129"/>
      <c r="Y84" s="129"/>
      <c r="Z84" s="130">
        <f t="shared" si="138"/>
        <v>0</v>
      </c>
      <c r="AA84" s="131">
        <f t="shared" si="139"/>
        <v>0</v>
      </c>
      <c r="AB84" s="111"/>
      <c r="AC84" s="111"/>
      <c r="AD84" s="111"/>
      <c r="AE84" s="111"/>
      <c r="AF84" s="111"/>
      <c r="AG84" s="120">
        <f t="shared" si="141"/>
        <v>0</v>
      </c>
      <c r="AH84" s="113">
        <f t="shared" si="142"/>
        <v>0</v>
      </c>
      <c r="AI84" s="128"/>
      <c r="AJ84" s="129"/>
      <c r="AK84" s="129"/>
      <c r="AL84" s="129"/>
      <c r="AM84" s="129"/>
      <c r="AN84" s="130">
        <f t="shared" si="144"/>
        <v>0</v>
      </c>
      <c r="AO84" s="131">
        <f t="shared" si="145"/>
        <v>0</v>
      </c>
      <c r="AP84" s="111"/>
      <c r="AQ84" s="111"/>
      <c r="AR84" s="111"/>
      <c r="AS84" s="111"/>
      <c r="AT84" s="111"/>
      <c r="AU84" s="120">
        <f t="shared" si="147"/>
        <v>0</v>
      </c>
      <c r="AV84" s="117">
        <f t="shared" si="148"/>
        <v>0</v>
      </c>
      <c r="AW84" s="128"/>
      <c r="AX84" s="129"/>
      <c r="AY84" s="129"/>
      <c r="AZ84" s="129"/>
      <c r="BA84" s="129"/>
      <c r="BB84" s="130">
        <f t="shared" si="150"/>
        <v>0</v>
      </c>
      <c r="BC84" s="131">
        <f t="shared" si="151"/>
        <v>0</v>
      </c>
      <c r="BD84" s="111"/>
      <c r="BE84" s="111"/>
      <c r="BF84" s="111"/>
      <c r="BG84" s="111"/>
      <c r="BH84" s="111"/>
      <c r="BI84" s="120">
        <f t="shared" si="153"/>
        <v>0</v>
      </c>
      <c r="BJ84" s="117">
        <f t="shared" si="154"/>
        <v>0</v>
      </c>
      <c r="BK84" s="128"/>
      <c r="BL84" s="129"/>
      <c r="BM84" s="129"/>
      <c r="BN84" s="129"/>
      <c r="BO84" s="129"/>
      <c r="BP84" s="130">
        <f t="shared" si="156"/>
        <v>0</v>
      </c>
      <c r="BQ84" s="131">
        <f t="shared" si="157"/>
        <v>0</v>
      </c>
      <c r="BR84" s="111"/>
      <c r="BS84" s="111"/>
      <c r="BT84" s="111"/>
      <c r="BU84" s="111"/>
      <c r="BV84" s="111"/>
      <c r="BW84" s="120">
        <f t="shared" si="158"/>
        <v>0</v>
      </c>
      <c r="BX84" s="117">
        <f t="shared" si="159"/>
        <v>0</v>
      </c>
      <c r="BY84" s="128"/>
      <c r="BZ84" s="129"/>
      <c r="CA84" s="129"/>
      <c r="CB84" s="129"/>
      <c r="CC84" s="129"/>
      <c r="CD84" s="130">
        <f t="shared" si="160"/>
        <v>0</v>
      </c>
      <c r="CE84" s="131">
        <f t="shared" si="161"/>
        <v>0</v>
      </c>
      <c r="CF84" s="111"/>
      <c r="CG84" s="111"/>
      <c r="CH84" s="111"/>
      <c r="CI84" s="111"/>
      <c r="CJ84" s="111"/>
      <c r="CK84" s="120">
        <f t="shared" si="162"/>
        <v>0</v>
      </c>
      <c r="CL84" s="112">
        <f t="shared" si="163"/>
        <v>0</v>
      </c>
    </row>
  </sheetData>
  <mergeCells count="80">
    <mergeCell ref="N3:T3"/>
    <mergeCell ref="B3:B4"/>
    <mergeCell ref="C3:C4"/>
    <mergeCell ref="D3:D4"/>
    <mergeCell ref="E3:E4"/>
    <mergeCell ref="G3:M3"/>
    <mergeCell ref="BK3:BQ3"/>
    <mergeCell ref="BR3:BX3"/>
    <mergeCell ref="BY3:CE3"/>
    <mergeCell ref="CF3:CL3"/>
    <mergeCell ref="B21:B22"/>
    <mergeCell ref="C21:C22"/>
    <mergeCell ref="D21:D22"/>
    <mergeCell ref="E21:E22"/>
    <mergeCell ref="G21:M21"/>
    <mergeCell ref="N21:T21"/>
    <mergeCell ref="U3:AA3"/>
    <mergeCell ref="AB3:AH3"/>
    <mergeCell ref="AI3:AO3"/>
    <mergeCell ref="AP3:AV3"/>
    <mergeCell ref="AW3:BC3"/>
    <mergeCell ref="BD3:BJ3"/>
    <mergeCell ref="BK21:BQ21"/>
    <mergeCell ref="BR21:BX21"/>
    <mergeCell ref="BY21:CE21"/>
    <mergeCell ref="CF21:CL21"/>
    <mergeCell ref="B42:B43"/>
    <mergeCell ref="C42:C43"/>
    <mergeCell ref="D42:D43"/>
    <mergeCell ref="E42:E43"/>
    <mergeCell ref="G42:M42"/>
    <mergeCell ref="N42:T42"/>
    <mergeCell ref="U21:AA21"/>
    <mergeCell ref="AB21:AH21"/>
    <mergeCell ref="AI21:AO21"/>
    <mergeCell ref="AP21:AV21"/>
    <mergeCell ref="AW21:BC21"/>
    <mergeCell ref="BD21:BJ21"/>
    <mergeCell ref="BK42:BQ42"/>
    <mergeCell ref="BR42:BX42"/>
    <mergeCell ref="BY42:CE42"/>
    <mergeCell ref="CF42:CL42"/>
    <mergeCell ref="B58:B59"/>
    <mergeCell ref="C58:C59"/>
    <mergeCell ref="D58:D59"/>
    <mergeCell ref="E58:E59"/>
    <mergeCell ref="G58:M58"/>
    <mergeCell ref="N58:T58"/>
    <mergeCell ref="U42:AA42"/>
    <mergeCell ref="AB42:AH42"/>
    <mergeCell ref="AI42:AO42"/>
    <mergeCell ref="AP42:AV42"/>
    <mergeCell ref="AW42:BC42"/>
    <mergeCell ref="BD42:BJ42"/>
    <mergeCell ref="BK58:BQ58"/>
    <mergeCell ref="BR58:BX58"/>
    <mergeCell ref="BY58:CE58"/>
    <mergeCell ref="CF58:CL58"/>
    <mergeCell ref="B74:B75"/>
    <mergeCell ref="C74:C75"/>
    <mergeCell ref="D74:D75"/>
    <mergeCell ref="E74:E75"/>
    <mergeCell ref="G74:M74"/>
    <mergeCell ref="N74:T74"/>
    <mergeCell ref="U58:AA58"/>
    <mergeCell ref="AB58:AH58"/>
    <mergeCell ref="AI58:AO58"/>
    <mergeCell ref="AP58:AV58"/>
    <mergeCell ref="AW58:BC58"/>
    <mergeCell ref="BD58:BJ58"/>
    <mergeCell ref="BK74:BQ74"/>
    <mergeCell ref="BR74:BX74"/>
    <mergeCell ref="BY74:CE74"/>
    <mergeCell ref="CF74:CL74"/>
    <mergeCell ref="U74:AA74"/>
    <mergeCell ref="AB74:AH74"/>
    <mergeCell ref="AI74:AO74"/>
    <mergeCell ref="AP74:AV74"/>
    <mergeCell ref="AW74:BC74"/>
    <mergeCell ref="BD74:BJ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38</v>
      </c>
    </row>
    <row r="2" spans="1:90" x14ac:dyDescent="0.15">
      <c r="B2" t="str">
        <f>"Freshmen Retention - "&amp;$A$1</f>
        <v>Freshmen Retention - White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296</v>
      </c>
      <c r="D5" s="53"/>
      <c r="E5" s="53"/>
      <c r="F5" s="48">
        <v>296</v>
      </c>
      <c r="G5" s="54">
        <v>240</v>
      </c>
      <c r="H5" s="55"/>
      <c r="I5" s="55">
        <v>7</v>
      </c>
      <c r="J5" s="55"/>
      <c r="K5" s="55">
        <v>49</v>
      </c>
      <c r="L5" s="49">
        <f t="shared" ref="L5:L11" si="1">IF($F5="","",((G5+H5+I5+J5)/$F5))</f>
        <v>0.83445945945945943</v>
      </c>
      <c r="M5" s="50">
        <f t="shared" ref="M5:M11" si="2">IF($F5="","",(J5/$F5))</f>
        <v>0</v>
      </c>
      <c r="N5" s="54">
        <v>223</v>
      </c>
      <c r="O5" s="55">
        <v>1</v>
      </c>
      <c r="P5" s="55"/>
      <c r="Q5" s="55"/>
      <c r="R5" s="55">
        <v>72</v>
      </c>
      <c r="S5" s="49">
        <f t="shared" ref="S5:S11" si="3">IF($F5="","",((N5+O5+P5+Q5)/$F5))</f>
        <v>0.7567567567567568</v>
      </c>
      <c r="T5" s="50">
        <f t="shared" ref="T5:T11" si="4">IF($F5="","",(Q5/$F5))</f>
        <v>0</v>
      </c>
      <c r="U5" s="54">
        <v>207</v>
      </c>
      <c r="V5" s="55"/>
      <c r="W5" s="55">
        <v>3</v>
      </c>
      <c r="X5" s="55">
        <v>6</v>
      </c>
      <c r="Y5" s="55">
        <v>80</v>
      </c>
      <c r="Z5" s="49">
        <f t="shared" ref="Z5:Z11" si="5">IF($F5="","",((U5+V5+W5+X5)/$F5))</f>
        <v>0.72972972972972971</v>
      </c>
      <c r="AA5" s="50">
        <f t="shared" ref="AA5:AA11" si="6">IF($F5="","",(X5/$F5))</f>
        <v>2.0270270270270271E-2</v>
      </c>
      <c r="AB5" s="54">
        <v>94</v>
      </c>
      <c r="AC5" s="55">
        <v>2</v>
      </c>
      <c r="AD5" s="55">
        <v>4</v>
      </c>
      <c r="AE5" s="55">
        <v>112</v>
      </c>
      <c r="AF5" s="55">
        <v>84</v>
      </c>
      <c r="AG5" s="49">
        <f t="shared" ref="AG5:AG11" si="7">IF($F5="","",((AB5+AC5+AD5+AE5)/$F5))</f>
        <v>0.71621621621621623</v>
      </c>
      <c r="AH5" s="50">
        <f t="shared" ref="AH5:AH11" si="8">IF($F5="","",(AE5/$F5))</f>
        <v>0.3783783783783784</v>
      </c>
      <c r="AI5" s="54">
        <v>8</v>
      </c>
      <c r="AJ5" s="55"/>
      <c r="AK5" s="55">
        <v>1</v>
      </c>
      <c r="AL5" s="55">
        <v>194</v>
      </c>
      <c r="AM5" s="55">
        <v>93</v>
      </c>
      <c r="AN5" s="49">
        <f t="shared" ref="AN5:AN11" si="9">IF($F5="","",((AI5+AJ5+AK5+AL5)/$F5))</f>
        <v>0.68581081081081086</v>
      </c>
      <c r="AO5" s="50">
        <f t="shared" ref="AO5:AO11" si="10">IF($F5="","",(AL5/$F5))</f>
        <v>0.65540540540540537</v>
      </c>
      <c r="AP5" s="54">
        <v>5</v>
      </c>
      <c r="AQ5" s="55"/>
      <c r="AR5" s="55"/>
      <c r="AS5" s="55">
        <v>198</v>
      </c>
      <c r="AT5" s="55">
        <v>93</v>
      </c>
      <c r="AU5" s="49">
        <f t="shared" ref="AU5:AU11" si="11">IF($F5="","",((AP5+AQ5+AR5+AS5)/$F5))</f>
        <v>0.68581081081081086</v>
      </c>
      <c r="AV5" s="50">
        <f t="shared" ref="AV5:AV11" si="12">IF($F5="","",(AS5/$F5))</f>
        <v>0.66891891891891897</v>
      </c>
      <c r="AW5" s="54">
        <v>2</v>
      </c>
      <c r="AX5" s="55"/>
      <c r="AY5" s="55">
        <v>1</v>
      </c>
      <c r="AZ5" s="55">
        <v>203</v>
      </c>
      <c r="BA5" s="55">
        <v>90</v>
      </c>
      <c r="BB5" s="49">
        <f t="shared" ref="BB5:BB11" si="13">IF($F5="","",((AW5+AX5+AY5+AZ5)/$F5))</f>
        <v>0.69594594594594594</v>
      </c>
      <c r="BC5" s="50">
        <f t="shared" ref="BC5:BC11" si="14">IF($F5="","",(AZ5/$F5))</f>
        <v>0.68581081081081086</v>
      </c>
      <c r="BD5" s="54">
        <v>1</v>
      </c>
      <c r="BE5" s="55"/>
      <c r="BF5" s="55"/>
      <c r="BG5" s="55">
        <v>203</v>
      </c>
      <c r="BH5" s="55">
        <v>92</v>
      </c>
      <c r="BI5" s="49">
        <f t="shared" ref="BI5:BI11" si="15">IF($F5="","",((BD5+BE5+BF5+BG5)/$F5))</f>
        <v>0.68918918918918914</v>
      </c>
      <c r="BJ5" s="50">
        <f t="shared" ref="BJ5:BJ11" si="16">IF($F5="","",(BG5/$F5))</f>
        <v>0.68581081081081086</v>
      </c>
      <c r="BK5" s="54"/>
      <c r="BL5" s="55"/>
      <c r="BM5" s="55"/>
      <c r="BN5" s="55">
        <v>205</v>
      </c>
      <c r="BO5" s="55">
        <f>F5-BN5</f>
        <v>91</v>
      </c>
      <c r="BP5" s="49">
        <f t="shared" ref="BP5:BP11" si="17">IF($F5="","",((BK5+BL5+BM5+BN5)/$F5))</f>
        <v>0.69256756756756754</v>
      </c>
      <c r="BQ5" s="50">
        <f t="shared" ref="BQ5:BQ11" si="18">IF($F5="","",(BN5/$F5))</f>
        <v>0.69256756756756754</v>
      </c>
      <c r="BR5" s="54"/>
      <c r="BS5" s="55"/>
      <c r="BT5" s="55"/>
      <c r="BU5" s="55">
        <v>205</v>
      </c>
      <c r="BV5" s="55">
        <v>91</v>
      </c>
      <c r="BW5" s="49">
        <f t="shared" ref="BW5:BW11" si="19">IF($F5="","",((BR5+BS5+BT5+BU5)/$F5))</f>
        <v>0.69256756756756754</v>
      </c>
      <c r="BX5" s="50">
        <f t="shared" ref="BX5:BX11" si="20">IF($F5="","",(BU5/$F5))</f>
        <v>0.69256756756756754</v>
      </c>
      <c r="BY5" s="54"/>
      <c r="BZ5" s="55"/>
      <c r="CA5" s="55"/>
      <c r="CB5" s="55">
        <v>205</v>
      </c>
      <c r="CC5" s="55">
        <v>91</v>
      </c>
      <c r="CD5" s="49">
        <f t="shared" ref="CD5:CD12" si="21">IF($F5="","",((BY5+BZ5+CA5+CB5)/$F5))</f>
        <v>0.69256756756756754</v>
      </c>
      <c r="CE5" s="50">
        <f t="shared" ref="CE5:CE12" si="22">IF($F5="","",(CB5/$F5))</f>
        <v>0.69256756756756754</v>
      </c>
      <c r="CF5" s="54"/>
      <c r="CG5" s="55"/>
      <c r="CH5" s="55"/>
      <c r="CI5" s="55">
        <v>205</v>
      </c>
      <c r="CJ5" s="55">
        <v>91</v>
      </c>
      <c r="CK5" s="49">
        <f t="shared" ref="CK5:CK13" si="23">IF($F5="","",((CF5+CG5+CH5+CI5)/$F5))</f>
        <v>0.69256756756756754</v>
      </c>
      <c r="CL5" s="76">
        <f t="shared" ref="CL5:CL13" si="24">IF($F5="","",(CI5/$F5))</f>
        <v>0.69256756756756754</v>
      </c>
    </row>
    <row r="6" spans="1:90" s="52" customFormat="1" ht="14" x14ac:dyDescent="0.15">
      <c r="B6" s="47" t="s">
        <v>25</v>
      </c>
      <c r="C6" s="53">
        <f t="shared" si="0"/>
        <v>268</v>
      </c>
      <c r="D6" s="53"/>
      <c r="E6" s="53">
        <v>1</v>
      </c>
      <c r="F6" s="48">
        <v>267</v>
      </c>
      <c r="G6" s="54">
        <v>230</v>
      </c>
      <c r="H6" s="55"/>
      <c r="I6" s="55">
        <v>8</v>
      </c>
      <c r="J6" s="55"/>
      <c r="K6" s="55">
        <v>29</v>
      </c>
      <c r="L6" s="49">
        <f t="shared" si="1"/>
        <v>0.89138576779026213</v>
      </c>
      <c r="M6" s="50">
        <f t="shared" si="2"/>
        <v>0</v>
      </c>
      <c r="N6" s="54">
        <v>208</v>
      </c>
      <c r="O6" s="55"/>
      <c r="P6" s="55">
        <v>7</v>
      </c>
      <c r="Q6" s="55"/>
      <c r="R6" s="55">
        <v>52</v>
      </c>
      <c r="S6" s="49">
        <f t="shared" si="3"/>
        <v>0.80524344569288386</v>
      </c>
      <c r="T6" s="50">
        <f t="shared" si="4"/>
        <v>0</v>
      </c>
      <c r="U6" s="54">
        <v>185</v>
      </c>
      <c r="V6" s="55">
        <v>1</v>
      </c>
      <c r="W6" s="55">
        <v>7</v>
      </c>
      <c r="X6" s="55">
        <v>4</v>
      </c>
      <c r="Y6" s="55">
        <v>70</v>
      </c>
      <c r="Z6" s="49">
        <f t="shared" si="5"/>
        <v>0.73782771535580527</v>
      </c>
      <c r="AA6" s="50">
        <f t="shared" si="6"/>
        <v>1.4981273408239701E-2</v>
      </c>
      <c r="AB6" s="54">
        <v>95</v>
      </c>
      <c r="AC6" s="55"/>
      <c r="AD6" s="55">
        <v>4</v>
      </c>
      <c r="AE6" s="55">
        <v>88</v>
      </c>
      <c r="AF6" s="55">
        <v>80</v>
      </c>
      <c r="AG6" s="49">
        <f t="shared" si="7"/>
        <v>0.70037453183520604</v>
      </c>
      <c r="AH6" s="50">
        <f t="shared" si="8"/>
        <v>0.32958801498127338</v>
      </c>
      <c r="AI6" s="54">
        <v>19</v>
      </c>
      <c r="AJ6" s="55"/>
      <c r="AK6" s="55">
        <v>8</v>
      </c>
      <c r="AL6" s="55">
        <v>154</v>
      </c>
      <c r="AM6" s="55">
        <v>86</v>
      </c>
      <c r="AN6" s="49">
        <f t="shared" si="9"/>
        <v>0.67790262172284643</v>
      </c>
      <c r="AO6" s="50">
        <f t="shared" si="10"/>
        <v>0.57677902621722843</v>
      </c>
      <c r="AP6" s="54">
        <v>8</v>
      </c>
      <c r="AQ6" s="55"/>
      <c r="AR6" s="55"/>
      <c r="AS6" s="55">
        <v>171</v>
      </c>
      <c r="AT6" s="55">
        <v>88</v>
      </c>
      <c r="AU6" s="49">
        <f t="shared" si="11"/>
        <v>0.67041198501872656</v>
      </c>
      <c r="AV6" s="50">
        <f t="shared" si="12"/>
        <v>0.6404494382022472</v>
      </c>
      <c r="AW6" s="54">
        <v>3</v>
      </c>
      <c r="AX6" s="55"/>
      <c r="AY6" s="55"/>
      <c r="AZ6" s="55">
        <v>176</v>
      </c>
      <c r="BA6" s="55">
        <v>88</v>
      </c>
      <c r="BB6" s="49">
        <f t="shared" si="13"/>
        <v>0.67041198501872656</v>
      </c>
      <c r="BC6" s="50">
        <f t="shared" si="14"/>
        <v>0.65917602996254676</v>
      </c>
      <c r="BD6" s="54"/>
      <c r="BE6" s="55"/>
      <c r="BF6" s="55">
        <v>1</v>
      </c>
      <c r="BG6" s="55">
        <v>177</v>
      </c>
      <c r="BH6" s="55">
        <f>F6-(BF6+BG6)</f>
        <v>89</v>
      </c>
      <c r="BI6" s="49">
        <f t="shared" si="15"/>
        <v>0.66666666666666663</v>
      </c>
      <c r="BJ6" s="50">
        <f t="shared" si="16"/>
        <v>0.6629213483146067</v>
      </c>
      <c r="BK6" s="54"/>
      <c r="BL6" s="55"/>
      <c r="BM6" s="55"/>
      <c r="BN6" s="55">
        <v>177</v>
      </c>
      <c r="BO6" s="55">
        <v>90</v>
      </c>
      <c r="BP6" s="49">
        <f t="shared" si="17"/>
        <v>0.6629213483146067</v>
      </c>
      <c r="BQ6" s="50">
        <f t="shared" si="18"/>
        <v>0.6629213483146067</v>
      </c>
      <c r="BR6" s="54"/>
      <c r="BS6" s="55"/>
      <c r="BT6" s="55"/>
      <c r="BU6" s="55">
        <v>178</v>
      </c>
      <c r="BV6" s="55">
        <v>89</v>
      </c>
      <c r="BW6" s="49">
        <f t="shared" si="19"/>
        <v>0.66666666666666663</v>
      </c>
      <c r="BX6" s="50">
        <f t="shared" si="20"/>
        <v>0.66666666666666663</v>
      </c>
      <c r="BY6" s="54"/>
      <c r="BZ6" s="55"/>
      <c r="CA6" s="55"/>
      <c r="CB6" s="55">
        <v>178</v>
      </c>
      <c r="CC6" s="55">
        <v>89</v>
      </c>
      <c r="CD6" s="49">
        <f t="shared" si="21"/>
        <v>0.66666666666666663</v>
      </c>
      <c r="CE6" s="50">
        <f t="shared" si="22"/>
        <v>0.66666666666666663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237</v>
      </c>
      <c r="D7" s="53"/>
      <c r="E7" s="53"/>
      <c r="F7" s="48">
        <v>237</v>
      </c>
      <c r="G7" s="54">
        <v>209</v>
      </c>
      <c r="H7" s="55"/>
      <c r="I7" s="55">
        <v>4</v>
      </c>
      <c r="J7" s="55"/>
      <c r="K7" s="55">
        <v>24</v>
      </c>
      <c r="L7" s="49">
        <f t="shared" si="1"/>
        <v>0.89873417721518989</v>
      </c>
      <c r="M7" s="50">
        <f t="shared" si="2"/>
        <v>0</v>
      </c>
      <c r="N7" s="54">
        <v>183</v>
      </c>
      <c r="O7" s="55">
        <v>1</v>
      </c>
      <c r="P7" s="55">
        <v>13</v>
      </c>
      <c r="Q7" s="55"/>
      <c r="R7" s="55">
        <v>40</v>
      </c>
      <c r="S7" s="49">
        <f t="shared" si="3"/>
        <v>0.83122362869198307</v>
      </c>
      <c r="T7" s="50">
        <f t="shared" si="4"/>
        <v>0</v>
      </c>
      <c r="U7" s="54">
        <v>176</v>
      </c>
      <c r="V7" s="55"/>
      <c r="W7" s="55">
        <v>5</v>
      </c>
      <c r="X7" s="55"/>
      <c r="Y7" s="55">
        <v>56</v>
      </c>
      <c r="Z7" s="49">
        <f t="shared" si="5"/>
        <v>0.76371308016877637</v>
      </c>
      <c r="AA7" s="50">
        <f t="shared" si="6"/>
        <v>0</v>
      </c>
      <c r="AB7" s="54">
        <v>102</v>
      </c>
      <c r="AC7" s="55"/>
      <c r="AD7" s="55">
        <v>3</v>
      </c>
      <c r="AE7" s="55">
        <v>69</v>
      </c>
      <c r="AF7" s="55">
        <v>63</v>
      </c>
      <c r="AG7" s="49">
        <f t="shared" si="7"/>
        <v>0.73417721518987344</v>
      </c>
      <c r="AH7" s="50">
        <f t="shared" si="8"/>
        <v>0.29113924050632911</v>
      </c>
      <c r="AI7" s="54">
        <v>15</v>
      </c>
      <c r="AJ7" s="55"/>
      <c r="AK7" s="55">
        <v>1</v>
      </c>
      <c r="AL7" s="55">
        <v>156</v>
      </c>
      <c r="AM7" s="55">
        <v>65</v>
      </c>
      <c r="AN7" s="49">
        <f t="shared" si="9"/>
        <v>0.72573839662447259</v>
      </c>
      <c r="AO7" s="50">
        <f t="shared" si="10"/>
        <v>0.65822784810126578</v>
      </c>
      <c r="AP7" s="54">
        <v>3</v>
      </c>
      <c r="AQ7" s="55"/>
      <c r="AR7" s="55">
        <v>2</v>
      </c>
      <c r="AS7" s="55">
        <v>167</v>
      </c>
      <c r="AT7" s="55">
        <v>65</v>
      </c>
      <c r="AU7" s="49">
        <f t="shared" si="11"/>
        <v>0.72573839662447259</v>
      </c>
      <c r="AV7" s="50">
        <f t="shared" si="12"/>
        <v>0.70464135021097052</v>
      </c>
      <c r="AW7" s="54">
        <v>1</v>
      </c>
      <c r="AX7" s="55"/>
      <c r="AY7" s="55">
        <v>1</v>
      </c>
      <c r="AZ7" s="55">
        <v>169</v>
      </c>
      <c r="BA7" s="55">
        <f>F7-(AW7+AY7+AZ7)</f>
        <v>66</v>
      </c>
      <c r="BB7" s="49">
        <f t="shared" si="13"/>
        <v>0.72151898734177211</v>
      </c>
      <c r="BC7" s="50">
        <f t="shared" si="14"/>
        <v>0.71308016877637126</v>
      </c>
      <c r="BD7" s="54">
        <v>1</v>
      </c>
      <c r="BE7" s="55"/>
      <c r="BF7" s="55">
        <v>1</v>
      </c>
      <c r="BG7" s="55">
        <v>169</v>
      </c>
      <c r="BH7" s="55">
        <v>66</v>
      </c>
      <c r="BI7" s="49">
        <f t="shared" si="15"/>
        <v>0.72151898734177211</v>
      </c>
      <c r="BJ7" s="50">
        <f t="shared" si="16"/>
        <v>0.71308016877637126</v>
      </c>
      <c r="BK7" s="54">
        <v>1</v>
      </c>
      <c r="BL7" s="55"/>
      <c r="BM7" s="55"/>
      <c r="BN7" s="55">
        <v>171</v>
      </c>
      <c r="BO7" s="55">
        <f>F7-BN7-BK7</f>
        <v>65</v>
      </c>
      <c r="BP7" s="49">
        <f t="shared" si="17"/>
        <v>0.72573839662447259</v>
      </c>
      <c r="BQ7" s="50">
        <f t="shared" si="18"/>
        <v>0.72151898734177211</v>
      </c>
      <c r="BR7" s="54">
        <v>1</v>
      </c>
      <c r="BS7" s="55"/>
      <c r="BT7" s="55"/>
      <c r="BU7" s="55">
        <v>171</v>
      </c>
      <c r="BV7" s="55">
        <v>65</v>
      </c>
      <c r="BW7" s="49">
        <f t="shared" si="19"/>
        <v>0.72573839662447259</v>
      </c>
      <c r="BX7" s="50">
        <f t="shared" si="20"/>
        <v>0.72151898734177211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232</v>
      </c>
      <c r="D8" s="53">
        <v>1</v>
      </c>
      <c r="E8" s="53"/>
      <c r="F8" s="48">
        <v>231</v>
      </c>
      <c r="G8" s="54">
        <v>205</v>
      </c>
      <c r="H8" s="55"/>
      <c r="I8" s="55">
        <v>13</v>
      </c>
      <c r="J8" s="55"/>
      <c r="K8" s="55">
        <v>13</v>
      </c>
      <c r="L8" s="49">
        <f t="shared" si="1"/>
        <v>0.94372294372294374</v>
      </c>
      <c r="M8" s="50">
        <f t="shared" si="2"/>
        <v>0</v>
      </c>
      <c r="N8" s="54">
        <v>189</v>
      </c>
      <c r="O8" s="55"/>
      <c r="P8" s="55">
        <v>11</v>
      </c>
      <c r="Q8" s="55"/>
      <c r="R8" s="55">
        <v>31</v>
      </c>
      <c r="S8" s="49">
        <f t="shared" si="3"/>
        <v>0.86580086580086579</v>
      </c>
      <c r="T8" s="50">
        <f t="shared" si="4"/>
        <v>0</v>
      </c>
      <c r="U8" s="54">
        <v>186</v>
      </c>
      <c r="V8" s="55"/>
      <c r="W8" s="55">
        <v>3</v>
      </c>
      <c r="X8" s="55">
        <v>1</v>
      </c>
      <c r="Y8" s="55">
        <v>41</v>
      </c>
      <c r="Z8" s="49">
        <f t="shared" si="5"/>
        <v>0.82251082251082253</v>
      </c>
      <c r="AA8" s="50">
        <f t="shared" si="6"/>
        <v>4.329004329004329E-3</v>
      </c>
      <c r="AB8" s="54">
        <v>99</v>
      </c>
      <c r="AC8" s="55"/>
      <c r="AD8" s="55">
        <v>3</v>
      </c>
      <c r="AE8" s="55">
        <v>86</v>
      </c>
      <c r="AF8" s="55">
        <v>43</v>
      </c>
      <c r="AG8" s="49">
        <f t="shared" si="7"/>
        <v>0.81385281385281383</v>
      </c>
      <c r="AH8" s="50">
        <f t="shared" si="8"/>
        <v>0.37229437229437229</v>
      </c>
      <c r="AI8" s="54">
        <v>19</v>
      </c>
      <c r="AJ8" s="55"/>
      <c r="AK8" s="55">
        <v>1</v>
      </c>
      <c r="AL8" s="55">
        <v>164</v>
      </c>
      <c r="AM8" s="55">
        <v>47</v>
      </c>
      <c r="AN8" s="49">
        <f t="shared" si="9"/>
        <v>0.79653679653679654</v>
      </c>
      <c r="AO8" s="50">
        <f t="shared" si="10"/>
        <v>0.70995670995671001</v>
      </c>
      <c r="AP8" s="54">
        <v>2</v>
      </c>
      <c r="AQ8" s="55"/>
      <c r="AR8" s="55">
        <v>2</v>
      </c>
      <c r="AS8" s="55">
        <v>178</v>
      </c>
      <c r="AT8" s="55">
        <f>F8-(AP8+AR8+AS8)</f>
        <v>49</v>
      </c>
      <c r="AU8" s="49">
        <f t="shared" si="11"/>
        <v>0.78787878787878785</v>
      </c>
      <c r="AV8" s="50">
        <f t="shared" si="12"/>
        <v>0.77056277056277056</v>
      </c>
      <c r="AW8" s="54">
        <v>2</v>
      </c>
      <c r="AX8" s="55"/>
      <c r="AY8" s="55"/>
      <c r="AZ8" s="55">
        <v>180</v>
      </c>
      <c r="BA8" s="55">
        <f>F8-AW8-AX8-AY8-AZ8</f>
        <v>49</v>
      </c>
      <c r="BB8" s="49">
        <f t="shared" si="13"/>
        <v>0.78787878787878785</v>
      </c>
      <c r="BC8" s="50">
        <f t="shared" si="14"/>
        <v>0.77922077922077926</v>
      </c>
      <c r="BD8" s="54">
        <v>2</v>
      </c>
      <c r="BE8" s="55"/>
      <c r="BF8" s="55"/>
      <c r="BG8" s="55">
        <v>181</v>
      </c>
      <c r="BH8" s="55">
        <f>F8-BG8-BD8</f>
        <v>48</v>
      </c>
      <c r="BI8" s="49">
        <f t="shared" si="15"/>
        <v>0.79220779220779225</v>
      </c>
      <c r="BJ8" s="50">
        <f t="shared" si="16"/>
        <v>0.78354978354978355</v>
      </c>
      <c r="BK8" s="54">
        <v>1</v>
      </c>
      <c r="BL8" s="55"/>
      <c r="BM8" s="55"/>
      <c r="BN8" s="55">
        <v>182</v>
      </c>
      <c r="BO8" s="55">
        <v>48</v>
      </c>
      <c r="BP8" s="49">
        <f t="shared" si="17"/>
        <v>0.79220779220779225</v>
      </c>
      <c r="BQ8" s="50">
        <f t="shared" si="18"/>
        <v>0.78787878787878785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177</v>
      </c>
      <c r="D9" s="53">
        <v>1</v>
      </c>
      <c r="E9" s="53"/>
      <c r="F9" s="48">
        <v>176</v>
      </c>
      <c r="G9" s="54">
        <v>156</v>
      </c>
      <c r="H9" s="55"/>
      <c r="I9" s="55">
        <v>14</v>
      </c>
      <c r="J9" s="55"/>
      <c r="K9" s="55">
        <v>6</v>
      </c>
      <c r="L9" s="49">
        <f t="shared" si="1"/>
        <v>0.96590909090909094</v>
      </c>
      <c r="M9" s="50">
        <f t="shared" si="2"/>
        <v>0</v>
      </c>
      <c r="N9" s="54">
        <v>142</v>
      </c>
      <c r="O9" s="55"/>
      <c r="P9" s="55">
        <v>6</v>
      </c>
      <c r="Q9" s="55"/>
      <c r="R9" s="55">
        <v>28</v>
      </c>
      <c r="S9" s="100">
        <f t="shared" si="3"/>
        <v>0.84090909090909094</v>
      </c>
      <c r="T9" s="50">
        <f t="shared" si="4"/>
        <v>0</v>
      </c>
      <c r="U9" s="54">
        <v>134</v>
      </c>
      <c r="V9" s="55"/>
      <c r="W9" s="55">
        <v>3</v>
      </c>
      <c r="X9" s="55">
        <v>3</v>
      </c>
      <c r="Y9" s="55">
        <v>36</v>
      </c>
      <c r="Z9" s="100">
        <f t="shared" si="5"/>
        <v>0.79545454545454541</v>
      </c>
      <c r="AA9" s="101">
        <f t="shared" si="6"/>
        <v>1.7045454545454544E-2</v>
      </c>
      <c r="AB9" s="54">
        <v>74</v>
      </c>
      <c r="AC9" s="55"/>
      <c r="AD9" s="55">
        <v>2</v>
      </c>
      <c r="AE9" s="55">
        <v>54</v>
      </c>
      <c r="AF9" s="55">
        <v>46</v>
      </c>
      <c r="AG9" s="100">
        <f t="shared" si="7"/>
        <v>0.73863636363636365</v>
      </c>
      <c r="AH9" s="50">
        <f t="shared" si="8"/>
        <v>0.30681818181818182</v>
      </c>
      <c r="AI9" s="54">
        <v>14</v>
      </c>
      <c r="AJ9" s="55"/>
      <c r="AK9" s="55">
        <v>2</v>
      </c>
      <c r="AL9" s="55">
        <v>113</v>
      </c>
      <c r="AM9" s="55">
        <f>F9-(AI9+AK9+AL9)</f>
        <v>47</v>
      </c>
      <c r="AN9" s="100">
        <f t="shared" si="9"/>
        <v>0.73295454545454541</v>
      </c>
      <c r="AO9" s="101">
        <f t="shared" si="10"/>
        <v>0.64204545454545459</v>
      </c>
      <c r="AP9" s="54">
        <v>4</v>
      </c>
      <c r="AQ9" s="55"/>
      <c r="AR9" s="55"/>
      <c r="AS9" s="55">
        <v>124</v>
      </c>
      <c r="AT9" s="55">
        <f>F9-AP9-AQ9-AR9-AS9</f>
        <v>48</v>
      </c>
      <c r="AU9" s="49">
        <f t="shared" si="11"/>
        <v>0.72727272727272729</v>
      </c>
      <c r="AV9" s="50">
        <f t="shared" si="12"/>
        <v>0.70454545454545459</v>
      </c>
      <c r="AW9" s="54">
        <v>1</v>
      </c>
      <c r="AX9" s="55"/>
      <c r="AY9" s="55"/>
      <c r="AZ9" s="55">
        <v>128</v>
      </c>
      <c r="BA9" s="55">
        <f>F9-AZ9-AW9</f>
        <v>47</v>
      </c>
      <c r="BB9" s="100">
        <f t="shared" si="13"/>
        <v>0.73295454545454541</v>
      </c>
      <c r="BC9" s="101">
        <f t="shared" si="14"/>
        <v>0.72727272727272729</v>
      </c>
      <c r="BD9" s="54">
        <v>2</v>
      </c>
      <c r="BE9" s="55"/>
      <c r="BF9" s="55"/>
      <c r="BG9" s="55">
        <v>129</v>
      </c>
      <c r="BH9" s="55">
        <v>45</v>
      </c>
      <c r="BI9" s="100">
        <f t="shared" si="15"/>
        <v>0.74431818181818177</v>
      </c>
      <c r="BJ9" s="50">
        <f t="shared" si="16"/>
        <v>0.73295454545454541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180</v>
      </c>
      <c r="D10" s="53"/>
      <c r="E10" s="53"/>
      <c r="F10" s="48">
        <v>180</v>
      </c>
      <c r="G10" s="54">
        <v>157</v>
      </c>
      <c r="H10" s="55"/>
      <c r="I10" s="55">
        <v>8</v>
      </c>
      <c r="J10" s="55"/>
      <c r="K10" s="55">
        <v>15</v>
      </c>
      <c r="L10" s="59">
        <f t="shared" si="1"/>
        <v>0.91666666666666663</v>
      </c>
      <c r="M10" s="60">
        <f t="shared" si="2"/>
        <v>0</v>
      </c>
      <c r="N10" s="55">
        <v>143</v>
      </c>
      <c r="O10" s="55"/>
      <c r="P10" s="55">
        <v>9</v>
      </c>
      <c r="Q10" s="55"/>
      <c r="R10" s="55">
        <v>28</v>
      </c>
      <c r="S10" s="56">
        <f t="shared" si="3"/>
        <v>0.84444444444444444</v>
      </c>
      <c r="T10" s="50">
        <f t="shared" si="4"/>
        <v>0</v>
      </c>
      <c r="U10" s="54">
        <v>140</v>
      </c>
      <c r="V10" s="55"/>
      <c r="W10" s="55">
        <v>4</v>
      </c>
      <c r="X10" s="55">
        <v>3</v>
      </c>
      <c r="Y10" s="55">
        <v>33</v>
      </c>
      <c r="Z10" s="56">
        <f t="shared" si="5"/>
        <v>0.81666666666666665</v>
      </c>
      <c r="AA10" s="57">
        <f t="shared" si="6"/>
        <v>1.6666666666666666E-2</v>
      </c>
      <c r="AB10" s="55">
        <v>79</v>
      </c>
      <c r="AC10" s="55"/>
      <c r="AD10" s="55">
        <v>7</v>
      </c>
      <c r="AE10" s="55">
        <v>59</v>
      </c>
      <c r="AF10" s="55">
        <f>F10-(AB10+AD10+AE10)</f>
        <v>35</v>
      </c>
      <c r="AG10" s="56">
        <f t="shared" si="7"/>
        <v>0.80555555555555558</v>
      </c>
      <c r="AH10" s="50">
        <f t="shared" si="8"/>
        <v>0.32777777777777778</v>
      </c>
      <c r="AI10" s="54">
        <v>14</v>
      </c>
      <c r="AJ10" s="55"/>
      <c r="AK10" s="55">
        <v>2</v>
      </c>
      <c r="AL10" s="55">
        <v>122</v>
      </c>
      <c r="AM10" s="55">
        <f>F10-AI10-AJ10-AK10-AL10</f>
        <v>42</v>
      </c>
      <c r="AN10" s="56">
        <f t="shared" si="9"/>
        <v>0.76666666666666672</v>
      </c>
      <c r="AO10" s="57">
        <f t="shared" si="10"/>
        <v>0.67777777777777781</v>
      </c>
      <c r="AP10" s="54">
        <v>2</v>
      </c>
      <c r="AQ10" s="55"/>
      <c r="AR10" s="55">
        <v>1</v>
      </c>
      <c r="AS10" s="55">
        <v>134</v>
      </c>
      <c r="AT10" s="55">
        <f>F10-AS10-AR10-AP10</f>
        <v>43</v>
      </c>
      <c r="AU10" s="100">
        <f t="shared" si="11"/>
        <v>0.76111111111111107</v>
      </c>
      <c r="AV10" s="50">
        <f t="shared" si="12"/>
        <v>0.74444444444444446</v>
      </c>
      <c r="AW10" s="54"/>
      <c r="AX10" s="55"/>
      <c r="AY10" s="55"/>
      <c r="AZ10" s="55">
        <v>135</v>
      </c>
      <c r="BA10" s="55">
        <f>F10-AZ10</f>
        <v>45</v>
      </c>
      <c r="BB10" s="56">
        <f t="shared" si="13"/>
        <v>0.75</v>
      </c>
      <c r="BC10" s="57">
        <f t="shared" si="14"/>
        <v>0.75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155</v>
      </c>
      <c r="D11" s="53"/>
      <c r="E11" s="53"/>
      <c r="F11" s="48">
        <v>155</v>
      </c>
      <c r="G11" s="54">
        <v>142</v>
      </c>
      <c r="H11" s="55"/>
      <c r="I11" s="55">
        <v>7</v>
      </c>
      <c r="J11" s="55"/>
      <c r="K11" s="55">
        <v>6</v>
      </c>
      <c r="L11" s="59">
        <f t="shared" si="1"/>
        <v>0.96129032258064517</v>
      </c>
      <c r="M11" s="60">
        <f t="shared" si="2"/>
        <v>0</v>
      </c>
      <c r="N11" s="55">
        <v>129</v>
      </c>
      <c r="O11" s="55"/>
      <c r="P11" s="55">
        <v>8</v>
      </c>
      <c r="Q11" s="55"/>
      <c r="R11" s="55">
        <v>18</v>
      </c>
      <c r="S11" s="56">
        <f t="shared" si="3"/>
        <v>0.88387096774193552</v>
      </c>
      <c r="T11" s="50">
        <f t="shared" si="4"/>
        <v>0</v>
      </c>
      <c r="U11" s="54">
        <v>126</v>
      </c>
      <c r="V11" s="55"/>
      <c r="W11" s="55">
        <v>2</v>
      </c>
      <c r="X11" s="55">
        <v>1</v>
      </c>
      <c r="Y11" s="55">
        <f>F11-(U11+W11+X11)</f>
        <v>26</v>
      </c>
      <c r="Z11" s="59">
        <f t="shared" si="5"/>
        <v>0.83225806451612905</v>
      </c>
      <c r="AA11" s="60">
        <f t="shared" si="6"/>
        <v>6.4516129032258064E-3</v>
      </c>
      <c r="AB11" s="55">
        <v>64</v>
      </c>
      <c r="AC11" s="55"/>
      <c r="AD11" s="55">
        <v>2</v>
      </c>
      <c r="AE11" s="55">
        <v>60</v>
      </c>
      <c r="AF11" s="55">
        <f>F11-AB11-AC11-AD11-AE11</f>
        <v>29</v>
      </c>
      <c r="AG11" s="56">
        <f t="shared" si="7"/>
        <v>0.81290322580645158</v>
      </c>
      <c r="AH11" s="50">
        <f t="shared" si="8"/>
        <v>0.38709677419354838</v>
      </c>
      <c r="AI11" s="54">
        <v>4</v>
      </c>
      <c r="AJ11" s="55"/>
      <c r="AK11" s="55">
        <v>2</v>
      </c>
      <c r="AL11" s="55">
        <v>118</v>
      </c>
      <c r="AM11" s="55">
        <f>F11-AL11-AK11-AI11</f>
        <v>31</v>
      </c>
      <c r="AN11" s="59">
        <f t="shared" si="9"/>
        <v>0.8</v>
      </c>
      <c r="AO11" s="60">
        <f t="shared" si="10"/>
        <v>0.76129032258064511</v>
      </c>
      <c r="AP11" s="55">
        <v>2</v>
      </c>
      <c r="AQ11" s="55"/>
      <c r="AR11" s="55"/>
      <c r="AS11" s="55">
        <v>121</v>
      </c>
      <c r="AT11" s="55">
        <f>F11-AP11-AS11</f>
        <v>32</v>
      </c>
      <c r="AU11" s="56">
        <f t="shared" si="11"/>
        <v>0.79354838709677422</v>
      </c>
      <c r="AV11" s="50">
        <f t="shared" si="12"/>
        <v>0.78064516129032258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183</v>
      </c>
      <c r="D12" s="53"/>
      <c r="E12" s="53"/>
      <c r="F12" s="48">
        <v>183</v>
      </c>
      <c r="G12" s="54">
        <v>157</v>
      </c>
      <c r="H12" s="55"/>
      <c r="I12" s="55">
        <v>9</v>
      </c>
      <c r="J12" s="55"/>
      <c r="K12" s="55">
        <v>17</v>
      </c>
      <c r="L12" s="59">
        <f>IF($F12="","",((G12+H12+I12+J12)/$F12))</f>
        <v>0.90710382513661203</v>
      </c>
      <c r="M12" s="60">
        <f>IF($F12="","",(J12/$F12))</f>
        <v>0</v>
      </c>
      <c r="N12" s="55">
        <v>144</v>
      </c>
      <c r="O12" s="55"/>
      <c r="P12" s="55">
        <v>4</v>
      </c>
      <c r="Q12" s="55"/>
      <c r="R12" s="55">
        <f>F12-(N12+P12)</f>
        <v>35</v>
      </c>
      <c r="S12" s="56">
        <f>IF($F12="","",((N12+O12+P12+Q12)/$F12))</f>
        <v>0.80874316939890711</v>
      </c>
      <c r="T12" s="50">
        <f>IF($F12="","",(Q12/$F12))</f>
        <v>0</v>
      </c>
      <c r="U12" s="54">
        <v>139</v>
      </c>
      <c r="V12" s="55"/>
      <c r="W12" s="55">
        <v>1</v>
      </c>
      <c r="X12" s="55">
        <v>1</v>
      </c>
      <c r="Y12" s="55">
        <f>F12-U12-V12-W12-X12</f>
        <v>42</v>
      </c>
      <c r="Z12" s="59">
        <f>IF($F12="","",((U12+V12+W12+X12)/$F12))</f>
        <v>0.77049180327868849</v>
      </c>
      <c r="AA12" s="60">
        <f>IF($F12="","",(X12/$F12))</f>
        <v>5.4644808743169399E-3</v>
      </c>
      <c r="AB12" s="55">
        <v>53</v>
      </c>
      <c r="AC12" s="55"/>
      <c r="AD12" s="55">
        <v>3</v>
      </c>
      <c r="AE12" s="55">
        <v>79</v>
      </c>
      <c r="AF12" s="55">
        <f>F12-AE12-AD12-AB12</f>
        <v>48</v>
      </c>
      <c r="AG12" s="56">
        <f>IF($F12="","",((AB12+AC12+AD12+AE12)/$F12))</f>
        <v>0.73770491803278693</v>
      </c>
      <c r="AH12" s="50">
        <f>IF($F12="","",(AE12/$F12))</f>
        <v>0.43169398907103823</v>
      </c>
      <c r="AI12" s="54">
        <v>7</v>
      </c>
      <c r="AJ12" s="55"/>
      <c r="AK12" s="55">
        <v>1</v>
      </c>
      <c r="AL12" s="55">
        <v>128</v>
      </c>
      <c r="AM12" s="55">
        <f>F12-AI12-AK12-AL12</f>
        <v>47</v>
      </c>
      <c r="AN12" s="59">
        <f>IF($F12="","",((AI12+AJ12+AK12+AL12)/$F12))</f>
        <v>0.74316939890710387</v>
      </c>
      <c r="AO12" s="60">
        <f>IF($F12="","",(AL12/$F12))</f>
        <v>0.69945355191256831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165</v>
      </c>
      <c r="D13" s="53"/>
      <c r="E13" s="53"/>
      <c r="F13" s="48">
        <v>165</v>
      </c>
      <c r="G13" s="54">
        <v>147</v>
      </c>
      <c r="H13" s="55"/>
      <c r="I13" s="55">
        <v>9</v>
      </c>
      <c r="J13" s="55"/>
      <c r="K13" s="55">
        <f>F13-(G13+I13)</f>
        <v>9</v>
      </c>
      <c r="L13" s="59">
        <f>IF($F13="","",((G13+H13+I13+J13)/$F13))</f>
        <v>0.94545454545454544</v>
      </c>
      <c r="M13" s="60">
        <f>IF($F13="","",(J13/$F13))</f>
        <v>0</v>
      </c>
      <c r="N13" s="55">
        <v>136</v>
      </c>
      <c r="O13" s="55"/>
      <c r="P13" s="55">
        <v>3</v>
      </c>
      <c r="Q13" s="55"/>
      <c r="R13" s="55">
        <f>F13-N13-O13-P13-Q13</f>
        <v>26</v>
      </c>
      <c r="S13" s="56">
        <f>IF($F13="","",((N13+O13+P13+Q13)/$F13))</f>
        <v>0.84242424242424241</v>
      </c>
      <c r="T13" s="50">
        <f>IF($F13="","",(Q13/$F13))</f>
        <v>0</v>
      </c>
      <c r="U13" s="54">
        <v>125</v>
      </c>
      <c r="V13" s="55"/>
      <c r="W13" s="55"/>
      <c r="X13" s="55">
        <v>7</v>
      </c>
      <c r="Y13" s="55">
        <f>F13-X13-U13</f>
        <v>33</v>
      </c>
      <c r="Z13" s="59">
        <f>IF($F13="","",((U13+V13+W13+X13)/$F13))</f>
        <v>0.8</v>
      </c>
      <c r="AA13" s="60">
        <f>IF($F13="","",(X13/$F13))</f>
        <v>4.2424242424242427E-2</v>
      </c>
      <c r="AB13" s="55">
        <v>54</v>
      </c>
      <c r="AC13" s="55"/>
      <c r="AD13" s="55">
        <v>1</v>
      </c>
      <c r="AE13" s="55">
        <v>77</v>
      </c>
      <c r="AF13" s="55">
        <f>F13-AB13-AD13-AE13</f>
        <v>33</v>
      </c>
      <c r="AG13" s="56">
        <f>IF($F13="","",((AB13+AC13+AD13+AE13)/$F13))</f>
        <v>0.8</v>
      </c>
      <c r="AH13" s="50">
        <f>IF($F13="","",(AE13/$F13))</f>
        <v>0.46666666666666667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160</v>
      </c>
      <c r="D14" s="53"/>
      <c r="E14" s="53"/>
      <c r="F14" s="48">
        <v>160</v>
      </c>
      <c r="G14" s="54">
        <v>148</v>
      </c>
      <c r="H14" s="55"/>
      <c r="I14" s="55">
        <v>3</v>
      </c>
      <c r="J14" s="55"/>
      <c r="K14" s="55">
        <f>F14-(G14+I14+J14)</f>
        <v>9</v>
      </c>
      <c r="L14" s="59">
        <f>IF($F14="","",((G14+H14+I14+J14)/$F14))</f>
        <v>0.94374999999999998</v>
      </c>
      <c r="M14" s="60">
        <f>IF($F14="","",(J14/$F14))</f>
        <v>0</v>
      </c>
      <c r="N14" s="55">
        <v>137</v>
      </c>
      <c r="O14" s="55"/>
      <c r="P14" s="55">
        <v>3</v>
      </c>
      <c r="Q14" s="55">
        <f>F14-P14-N14</f>
        <v>20</v>
      </c>
      <c r="R14" s="55"/>
      <c r="S14" s="56">
        <f>IF($F14="","",((N14+O14+P14+Q14)/$F14))</f>
        <v>1</v>
      </c>
      <c r="T14" s="50">
        <f>IF($F14="","",(Q14/$F14))</f>
        <v>0.125</v>
      </c>
      <c r="U14" s="54">
        <v>126</v>
      </c>
      <c r="V14" s="55"/>
      <c r="W14" s="55">
        <v>3</v>
      </c>
      <c r="X14" s="55">
        <v>2</v>
      </c>
      <c r="Y14" s="55">
        <f>F14-U14-W14-X14</f>
        <v>29</v>
      </c>
      <c r="Z14" s="59">
        <f>IF($F14="","",((U14+V14+W14+X14)/$F14))</f>
        <v>0.81874999999999998</v>
      </c>
      <c r="AA14" s="60">
        <f>IF($F14="","",(X14/$F14))</f>
        <v>1.2500000000000001E-2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183</v>
      </c>
      <c r="D15" s="53"/>
      <c r="E15" s="53"/>
      <c r="F15" s="48">
        <v>183</v>
      </c>
      <c r="G15" s="95">
        <v>162</v>
      </c>
      <c r="H15" s="96"/>
      <c r="I15" s="96">
        <v>5</v>
      </c>
      <c r="J15" s="96"/>
      <c r="K15" s="96">
        <f>F15-(G15+I15+J15)</f>
        <v>16</v>
      </c>
      <c r="L15" s="97">
        <f>IF($F15="","",((G15+H15+I15+J15)/$F15))</f>
        <v>0.91256830601092898</v>
      </c>
      <c r="M15" s="98">
        <f>IF($F15="","",(J15/$F15))</f>
        <v>0</v>
      </c>
      <c r="N15" s="55">
        <v>151</v>
      </c>
      <c r="O15" s="55"/>
      <c r="P15" s="55">
        <v>3</v>
      </c>
      <c r="Q15" s="55"/>
      <c r="R15" s="55">
        <f>F15-N15-P15</f>
        <v>29</v>
      </c>
      <c r="S15" s="56">
        <f>IF($F15="","",((N15+O15+P15+Q15)/$F15))</f>
        <v>0.84153005464480879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91">
        <f>IF($F15="","",(CI15/$F15))</f>
        <v>0</v>
      </c>
    </row>
    <row r="16" spans="1:90" s="52" customFormat="1" ht="14" x14ac:dyDescent="0.15">
      <c r="B16" s="47" t="s">
        <v>74</v>
      </c>
      <c r="C16" s="53">
        <v>197</v>
      </c>
      <c r="D16" s="53"/>
      <c r="E16" s="53"/>
      <c r="F16" s="48">
        <f>C16-D16-E16</f>
        <v>197</v>
      </c>
      <c r="G16" s="93">
        <v>175</v>
      </c>
      <c r="H16" s="70"/>
      <c r="I16" s="70">
        <v>5</v>
      </c>
      <c r="J16" s="70"/>
      <c r="K16" s="70">
        <f>F16-(G16+I16+J16)</f>
        <v>17</v>
      </c>
      <c r="L16" s="71">
        <f>IF($F16="","",((G16+H16+I16+J16)/$F16))</f>
        <v>0.91370558375634514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91">
        <f>IF($F16="","",(CI16/$F16))</f>
        <v>0</v>
      </c>
    </row>
    <row r="19" spans="2:90" ht="16" customHeight="1" x14ac:dyDescent="0.15">
      <c r="B19" t="str">
        <f>"Transfer Retention - "&amp;$A$1</f>
        <v>Transfer Retention - White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57</v>
      </c>
      <c r="D22" s="53"/>
      <c r="E22" s="53"/>
      <c r="F22" s="48">
        <v>57</v>
      </c>
      <c r="G22" s="54">
        <v>48</v>
      </c>
      <c r="H22" s="55"/>
      <c r="I22" s="55">
        <v>2</v>
      </c>
      <c r="J22" s="55"/>
      <c r="K22" s="55">
        <v>7</v>
      </c>
      <c r="L22" s="49">
        <f t="shared" ref="L22:L28" si="26">IF($F22="","",((G22+H22+I22+J22)/$F22))</f>
        <v>0.8771929824561403</v>
      </c>
      <c r="M22" s="50">
        <f t="shared" ref="M22:M28" si="27">IF($F22="","",(J22/$F22))</f>
        <v>0</v>
      </c>
      <c r="N22" s="54">
        <v>47</v>
      </c>
      <c r="O22" s="55"/>
      <c r="P22" s="55"/>
      <c r="Q22" s="55"/>
      <c r="R22" s="55">
        <v>10</v>
      </c>
      <c r="S22" s="49">
        <f t="shared" ref="S22:S28" si="28">IF($F22="","",((N22+O22+P22+Q22)/$F22))</f>
        <v>0.82456140350877194</v>
      </c>
      <c r="T22" s="50">
        <f t="shared" ref="T22:T28" si="29">IF($F22="","",(Q22/$F22))</f>
        <v>0</v>
      </c>
      <c r="U22" s="54">
        <v>28</v>
      </c>
      <c r="V22" s="55"/>
      <c r="W22" s="55">
        <v>1</v>
      </c>
      <c r="X22" s="55">
        <v>11</v>
      </c>
      <c r="Y22" s="55">
        <v>17</v>
      </c>
      <c r="Z22" s="49">
        <f t="shared" ref="Z22:Z28" si="30">IF($F22="","",((U22+V22+W22+X22)/$F22))</f>
        <v>0.70175438596491224</v>
      </c>
      <c r="AA22" s="50">
        <f t="shared" ref="AA22:AA28" si="31">IF($F22="","",(X22/$F22))</f>
        <v>0.19298245614035087</v>
      </c>
      <c r="AB22" s="54">
        <v>11</v>
      </c>
      <c r="AC22" s="55">
        <v>1</v>
      </c>
      <c r="AD22" s="55"/>
      <c r="AE22" s="55">
        <v>33</v>
      </c>
      <c r="AF22" s="55">
        <v>12</v>
      </c>
      <c r="AG22" s="49">
        <f t="shared" ref="AG22:AG28" si="32">IF($F22="","",((AB22+AC22+AD22+AE22)/$F22))</f>
        <v>0.78947368421052633</v>
      </c>
      <c r="AH22" s="50">
        <f t="shared" ref="AH22:AH28" si="33">IF($F22="","",(AE22/$F22))</f>
        <v>0.57894736842105265</v>
      </c>
      <c r="AI22" s="54">
        <v>2</v>
      </c>
      <c r="AJ22" s="55"/>
      <c r="AK22" s="55"/>
      <c r="AL22" s="55">
        <v>43</v>
      </c>
      <c r="AM22" s="55">
        <v>12</v>
      </c>
      <c r="AN22" s="49">
        <f t="shared" ref="AN22:AN28" si="34">IF($F22="","",((AI22+AJ22+AK22+AL22)/$F22))</f>
        <v>0.78947368421052633</v>
      </c>
      <c r="AO22" s="50">
        <f t="shared" ref="AO22:AO28" si="35">IF($F22="","",(AL22/$F22))</f>
        <v>0.75438596491228072</v>
      </c>
      <c r="AP22" s="54">
        <v>2</v>
      </c>
      <c r="AQ22" s="55"/>
      <c r="AR22" s="55"/>
      <c r="AS22" s="55">
        <v>44</v>
      </c>
      <c r="AT22" s="55">
        <v>11</v>
      </c>
      <c r="AU22" s="49">
        <f t="shared" ref="AU22:AU28" si="36">IF($F22="","",((AP22+AQ22+AR22+AS22)/$F22))</f>
        <v>0.80701754385964908</v>
      </c>
      <c r="AV22" s="50">
        <f t="shared" ref="AV22:AV28" si="37">IF($F22="","",(AS22/$F22))</f>
        <v>0.77192982456140347</v>
      </c>
      <c r="AW22" s="54"/>
      <c r="AX22" s="55"/>
      <c r="AY22" s="55"/>
      <c r="AZ22" s="55">
        <v>46</v>
      </c>
      <c r="BA22" s="55">
        <v>11</v>
      </c>
      <c r="BB22" s="49">
        <f t="shared" ref="BB22:BB28" si="38">IF($F22="","",((AW22+AX22+AY22+AZ22)/$F22))</f>
        <v>0.80701754385964908</v>
      </c>
      <c r="BC22" s="50">
        <f t="shared" ref="BC22:BC28" si="39">IF($F22="","",(AZ22/$F22))</f>
        <v>0.80701754385964908</v>
      </c>
      <c r="BD22" s="54"/>
      <c r="BE22" s="55"/>
      <c r="BF22" s="55"/>
      <c r="BG22" s="55">
        <v>46</v>
      </c>
      <c r="BH22" s="55">
        <v>11</v>
      </c>
      <c r="BI22" s="49">
        <f t="shared" ref="BI22:BI28" si="40">IF($F22="","",((BD22+BE22+BF22+BG22)/$F22))</f>
        <v>0.80701754385964908</v>
      </c>
      <c r="BJ22" s="50">
        <f t="shared" ref="BJ22:BJ28" si="41">IF($F22="","",(BG22/$F22))</f>
        <v>0.80701754385964908</v>
      </c>
      <c r="BK22" s="54"/>
      <c r="BL22" s="55"/>
      <c r="BM22" s="55"/>
      <c r="BN22" s="55">
        <v>46</v>
      </c>
      <c r="BO22" s="55">
        <f>F22-BN22</f>
        <v>11</v>
      </c>
      <c r="BP22" s="49">
        <f t="shared" ref="BP22:BP28" si="42">IF($F22="","",((BK22+BL22+BM22+BN22)/$F22))</f>
        <v>0.80701754385964908</v>
      </c>
      <c r="BQ22" s="50">
        <f t="shared" ref="BQ22:BQ28" si="43">IF($F22="","",(BN22/$F22))</f>
        <v>0.80701754385964908</v>
      </c>
      <c r="BR22" s="54"/>
      <c r="BS22" s="55"/>
      <c r="BT22" s="55"/>
      <c r="BU22" s="55">
        <v>46</v>
      </c>
      <c r="BV22" s="55">
        <v>11</v>
      </c>
      <c r="BW22" s="49">
        <f t="shared" ref="BW22:BW28" si="44">IF($F22="","",((BR22+BS22+BT22+BU22)/$F22))</f>
        <v>0.80701754385964908</v>
      </c>
      <c r="BX22" s="50">
        <f t="shared" ref="BX22:BX28" si="45">IF($F22="","",(BU22/$F22))</f>
        <v>0.80701754385964908</v>
      </c>
      <c r="BY22" s="54"/>
      <c r="BZ22" s="55"/>
      <c r="CA22" s="55"/>
      <c r="CB22" s="55">
        <v>46</v>
      </c>
      <c r="CC22" s="55">
        <v>11</v>
      </c>
      <c r="CD22" s="49">
        <f t="shared" ref="CD22:CD29" si="46">IF($F22="","",((BY22+BZ22+CA22+CB22)/$F22))</f>
        <v>0.80701754385964908</v>
      </c>
      <c r="CE22" s="50">
        <f t="shared" ref="CE22:CE29" si="47">IF($F22="","",(CB22/$F22))</f>
        <v>0.80701754385964908</v>
      </c>
      <c r="CF22" s="54"/>
      <c r="CG22" s="55"/>
      <c r="CH22" s="55"/>
      <c r="CI22" s="55">
        <v>46</v>
      </c>
      <c r="CJ22" s="55">
        <v>11</v>
      </c>
      <c r="CK22" s="49">
        <f t="shared" ref="CK22:CK30" si="48">IF($F22="","",((CF22+CG22+CH22+CI22)/$F22))</f>
        <v>0.80701754385964908</v>
      </c>
      <c r="CL22" s="76">
        <f t="shared" ref="CL22:CL30" si="49">IF($F22="","",(CI22/$F22))</f>
        <v>0.80701754385964908</v>
      </c>
    </row>
    <row r="23" spans="2:90" s="52" customFormat="1" ht="14" x14ac:dyDescent="0.15">
      <c r="B23" s="47" t="s">
        <v>25</v>
      </c>
      <c r="C23" s="53">
        <f t="shared" si="25"/>
        <v>58</v>
      </c>
      <c r="D23" s="53"/>
      <c r="E23" s="53"/>
      <c r="F23" s="48">
        <v>58</v>
      </c>
      <c r="G23" s="54">
        <v>43</v>
      </c>
      <c r="H23" s="55"/>
      <c r="I23" s="55">
        <v>3</v>
      </c>
      <c r="J23" s="55"/>
      <c r="K23" s="55">
        <v>12</v>
      </c>
      <c r="L23" s="49">
        <f t="shared" si="26"/>
        <v>0.7931034482758621</v>
      </c>
      <c r="M23" s="50">
        <f t="shared" si="27"/>
        <v>0</v>
      </c>
      <c r="N23" s="54">
        <v>29</v>
      </c>
      <c r="O23" s="55"/>
      <c r="P23" s="55"/>
      <c r="Q23" s="55">
        <v>10</v>
      </c>
      <c r="R23" s="55">
        <v>19</v>
      </c>
      <c r="S23" s="49">
        <f t="shared" si="28"/>
        <v>0.67241379310344829</v>
      </c>
      <c r="T23" s="50">
        <f t="shared" si="29"/>
        <v>0.17241379310344829</v>
      </c>
      <c r="U23" s="54">
        <v>15</v>
      </c>
      <c r="V23" s="55"/>
      <c r="W23" s="55">
        <v>2</v>
      </c>
      <c r="X23" s="55">
        <v>21</v>
      </c>
      <c r="Y23" s="55">
        <v>20</v>
      </c>
      <c r="Z23" s="49">
        <f t="shared" si="30"/>
        <v>0.65517241379310343</v>
      </c>
      <c r="AA23" s="50">
        <f t="shared" si="31"/>
        <v>0.36206896551724138</v>
      </c>
      <c r="AB23" s="54">
        <v>3</v>
      </c>
      <c r="AC23" s="55"/>
      <c r="AD23" s="55"/>
      <c r="AE23" s="55">
        <v>34</v>
      </c>
      <c r="AF23" s="55">
        <v>21</v>
      </c>
      <c r="AG23" s="49">
        <f t="shared" si="32"/>
        <v>0.63793103448275867</v>
      </c>
      <c r="AH23" s="50">
        <f t="shared" si="33"/>
        <v>0.58620689655172409</v>
      </c>
      <c r="AI23" s="54"/>
      <c r="AJ23" s="55"/>
      <c r="AK23" s="55"/>
      <c r="AL23" s="55">
        <v>36</v>
      </c>
      <c r="AM23" s="55">
        <v>22</v>
      </c>
      <c r="AN23" s="49">
        <f t="shared" si="34"/>
        <v>0.62068965517241381</v>
      </c>
      <c r="AO23" s="50">
        <f t="shared" si="35"/>
        <v>0.62068965517241381</v>
      </c>
      <c r="AP23" s="54"/>
      <c r="AQ23" s="55"/>
      <c r="AR23" s="55"/>
      <c r="AS23" s="55">
        <v>36</v>
      </c>
      <c r="AT23" s="55">
        <v>22</v>
      </c>
      <c r="AU23" s="49">
        <f t="shared" si="36"/>
        <v>0.62068965517241381</v>
      </c>
      <c r="AV23" s="50">
        <f t="shared" si="37"/>
        <v>0.62068965517241381</v>
      </c>
      <c r="AW23" s="54"/>
      <c r="AX23" s="55"/>
      <c r="AY23" s="55"/>
      <c r="AZ23" s="55">
        <v>36</v>
      </c>
      <c r="BA23" s="55">
        <v>22</v>
      </c>
      <c r="BB23" s="49">
        <f t="shared" si="38"/>
        <v>0.62068965517241381</v>
      </c>
      <c r="BC23" s="50">
        <f t="shared" si="39"/>
        <v>0.62068965517241381</v>
      </c>
      <c r="BD23" s="54"/>
      <c r="BE23" s="55"/>
      <c r="BF23" s="55"/>
      <c r="BG23" s="55">
        <v>36</v>
      </c>
      <c r="BH23" s="55">
        <f>F23-BG23</f>
        <v>22</v>
      </c>
      <c r="BI23" s="49">
        <f t="shared" si="40"/>
        <v>0.62068965517241381</v>
      </c>
      <c r="BJ23" s="50">
        <f t="shared" si="41"/>
        <v>0.62068965517241381</v>
      </c>
      <c r="BK23" s="54"/>
      <c r="BL23" s="55"/>
      <c r="BM23" s="55"/>
      <c r="BN23" s="55">
        <v>36</v>
      </c>
      <c r="BO23" s="55">
        <v>22</v>
      </c>
      <c r="BP23" s="49">
        <f t="shared" si="42"/>
        <v>0.62068965517241381</v>
      </c>
      <c r="BQ23" s="50">
        <f t="shared" si="43"/>
        <v>0.62068965517241381</v>
      </c>
      <c r="BR23" s="54"/>
      <c r="BS23" s="55"/>
      <c r="BT23" s="55"/>
      <c r="BU23" s="55">
        <v>36</v>
      </c>
      <c r="BV23" s="55">
        <v>22</v>
      </c>
      <c r="BW23" s="49">
        <f t="shared" si="44"/>
        <v>0.62068965517241381</v>
      </c>
      <c r="BX23" s="50">
        <f t="shared" si="45"/>
        <v>0.62068965517241381</v>
      </c>
      <c r="BY23" s="54"/>
      <c r="BZ23" s="55"/>
      <c r="CA23" s="55"/>
      <c r="CB23" s="55">
        <v>36</v>
      </c>
      <c r="CC23" s="55">
        <v>22</v>
      </c>
      <c r="CD23" s="49">
        <f t="shared" si="46"/>
        <v>0.62068965517241381</v>
      </c>
      <c r="CE23" s="50">
        <f t="shared" si="47"/>
        <v>0.62068965517241381</v>
      </c>
      <c r="CF23" s="54"/>
      <c r="CG23" s="55"/>
      <c r="CH23" s="55"/>
      <c r="CI23" s="55"/>
      <c r="CJ23" s="55"/>
      <c r="CK23" s="49">
        <f t="shared" si="48"/>
        <v>0</v>
      </c>
      <c r="CL23" s="76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35</v>
      </c>
      <c r="D24" s="53"/>
      <c r="E24" s="53"/>
      <c r="F24" s="48">
        <v>35</v>
      </c>
      <c r="G24" s="54">
        <v>32</v>
      </c>
      <c r="H24" s="55"/>
      <c r="I24" s="55"/>
      <c r="J24" s="55"/>
      <c r="K24" s="55">
        <v>3</v>
      </c>
      <c r="L24" s="49">
        <f t="shared" si="26"/>
        <v>0.91428571428571426</v>
      </c>
      <c r="M24" s="50">
        <f t="shared" si="27"/>
        <v>0</v>
      </c>
      <c r="N24" s="54">
        <v>28</v>
      </c>
      <c r="O24" s="55"/>
      <c r="P24" s="55">
        <v>2</v>
      </c>
      <c r="Q24" s="55">
        <v>2</v>
      </c>
      <c r="R24" s="55">
        <v>3</v>
      </c>
      <c r="S24" s="49">
        <f t="shared" si="28"/>
        <v>0.91428571428571426</v>
      </c>
      <c r="T24" s="50">
        <f t="shared" si="29"/>
        <v>5.7142857142857141E-2</v>
      </c>
      <c r="U24" s="54">
        <v>19</v>
      </c>
      <c r="V24" s="55"/>
      <c r="W24" s="55"/>
      <c r="X24" s="55">
        <v>9</v>
      </c>
      <c r="Y24" s="55">
        <v>7</v>
      </c>
      <c r="Z24" s="49">
        <f t="shared" si="30"/>
        <v>0.8</v>
      </c>
      <c r="AA24" s="50">
        <f t="shared" si="31"/>
        <v>0.25714285714285712</v>
      </c>
      <c r="AB24" s="54">
        <v>5</v>
      </c>
      <c r="AC24" s="55"/>
      <c r="AD24" s="55">
        <v>1</v>
      </c>
      <c r="AE24" s="55">
        <v>21</v>
      </c>
      <c r="AF24" s="55">
        <v>8</v>
      </c>
      <c r="AG24" s="49">
        <f t="shared" si="32"/>
        <v>0.77142857142857146</v>
      </c>
      <c r="AH24" s="50">
        <f t="shared" si="33"/>
        <v>0.6</v>
      </c>
      <c r="AI24" s="54">
        <v>2</v>
      </c>
      <c r="AJ24" s="55"/>
      <c r="AK24" s="55">
        <v>1</v>
      </c>
      <c r="AL24" s="55">
        <v>25</v>
      </c>
      <c r="AM24" s="55">
        <v>7</v>
      </c>
      <c r="AN24" s="49">
        <f t="shared" si="34"/>
        <v>0.8</v>
      </c>
      <c r="AO24" s="50">
        <f t="shared" si="35"/>
        <v>0.7142857142857143</v>
      </c>
      <c r="AP24" s="54">
        <v>1</v>
      </c>
      <c r="AQ24" s="55"/>
      <c r="AR24" s="55"/>
      <c r="AS24" s="55">
        <v>26</v>
      </c>
      <c r="AT24" s="55">
        <v>8</v>
      </c>
      <c r="AU24" s="49">
        <f t="shared" si="36"/>
        <v>0.77142857142857146</v>
      </c>
      <c r="AV24" s="50">
        <f t="shared" si="37"/>
        <v>0.74285714285714288</v>
      </c>
      <c r="AW24" s="54"/>
      <c r="AX24" s="55"/>
      <c r="AY24" s="55"/>
      <c r="AZ24" s="55">
        <v>27</v>
      </c>
      <c r="BA24" s="55">
        <f>F24-AZ24</f>
        <v>8</v>
      </c>
      <c r="BB24" s="49">
        <f t="shared" si="38"/>
        <v>0.77142857142857146</v>
      </c>
      <c r="BC24" s="50">
        <f t="shared" si="39"/>
        <v>0.77142857142857146</v>
      </c>
      <c r="BD24" s="54"/>
      <c r="BE24" s="55"/>
      <c r="BF24" s="55"/>
      <c r="BG24" s="55">
        <v>28</v>
      </c>
      <c r="BH24" s="55">
        <v>7</v>
      </c>
      <c r="BI24" s="49">
        <f t="shared" si="40"/>
        <v>0.8</v>
      </c>
      <c r="BJ24" s="50">
        <f t="shared" si="41"/>
        <v>0.8</v>
      </c>
      <c r="BK24" s="54"/>
      <c r="BL24" s="55"/>
      <c r="BM24" s="55"/>
      <c r="BN24" s="55">
        <v>28</v>
      </c>
      <c r="BO24" s="55">
        <v>7</v>
      </c>
      <c r="BP24" s="49">
        <f t="shared" si="42"/>
        <v>0.8</v>
      </c>
      <c r="BQ24" s="50">
        <f t="shared" si="43"/>
        <v>0.8</v>
      </c>
      <c r="BR24" s="54"/>
      <c r="BS24" s="55"/>
      <c r="BT24" s="55"/>
      <c r="BU24" s="55">
        <v>28</v>
      </c>
      <c r="BV24" s="55">
        <v>7</v>
      </c>
      <c r="BW24" s="49">
        <f t="shared" si="44"/>
        <v>0.8</v>
      </c>
      <c r="BX24" s="50">
        <f t="shared" si="45"/>
        <v>0.8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59</v>
      </c>
      <c r="D25" s="53"/>
      <c r="E25" s="53"/>
      <c r="F25" s="48">
        <v>59</v>
      </c>
      <c r="G25" s="54">
        <v>49</v>
      </c>
      <c r="H25" s="55"/>
      <c r="I25" s="55">
        <v>6</v>
      </c>
      <c r="J25" s="55"/>
      <c r="K25" s="55">
        <v>4</v>
      </c>
      <c r="L25" s="49">
        <f t="shared" si="26"/>
        <v>0.93220338983050843</v>
      </c>
      <c r="M25" s="50">
        <f t="shared" si="27"/>
        <v>0</v>
      </c>
      <c r="N25" s="54">
        <v>39</v>
      </c>
      <c r="O25" s="55"/>
      <c r="P25" s="55"/>
      <c r="Q25" s="55">
        <v>7</v>
      </c>
      <c r="R25" s="55">
        <v>13</v>
      </c>
      <c r="S25" s="49">
        <f t="shared" si="28"/>
        <v>0.77966101694915257</v>
      </c>
      <c r="T25" s="50">
        <f t="shared" si="29"/>
        <v>0.11864406779661017</v>
      </c>
      <c r="U25" s="54">
        <v>22</v>
      </c>
      <c r="V25" s="55"/>
      <c r="W25" s="55"/>
      <c r="X25" s="55">
        <v>23</v>
      </c>
      <c r="Y25" s="55">
        <v>14</v>
      </c>
      <c r="Z25" s="49">
        <f t="shared" si="30"/>
        <v>0.76271186440677963</v>
      </c>
      <c r="AA25" s="50">
        <f t="shared" si="31"/>
        <v>0.38983050847457629</v>
      </c>
      <c r="AB25" s="54">
        <v>5</v>
      </c>
      <c r="AC25" s="55"/>
      <c r="AD25" s="55"/>
      <c r="AE25" s="55">
        <v>40</v>
      </c>
      <c r="AF25" s="55">
        <v>14</v>
      </c>
      <c r="AG25" s="49">
        <f t="shared" si="32"/>
        <v>0.76271186440677963</v>
      </c>
      <c r="AH25" s="50">
        <f t="shared" si="33"/>
        <v>0.67796610169491522</v>
      </c>
      <c r="AI25" s="54"/>
      <c r="AJ25" s="55"/>
      <c r="AK25" s="55"/>
      <c r="AL25" s="55">
        <v>43</v>
      </c>
      <c r="AM25" s="55">
        <v>16</v>
      </c>
      <c r="AN25" s="49">
        <f t="shared" si="34"/>
        <v>0.72881355932203384</v>
      </c>
      <c r="AO25" s="50">
        <f t="shared" si="35"/>
        <v>0.72881355932203384</v>
      </c>
      <c r="AP25" s="54"/>
      <c r="AQ25" s="55"/>
      <c r="AR25" s="55"/>
      <c r="AS25" s="55">
        <v>43</v>
      </c>
      <c r="AT25" s="55">
        <f>F25-AS25</f>
        <v>16</v>
      </c>
      <c r="AU25" s="49">
        <f t="shared" si="36"/>
        <v>0.72881355932203384</v>
      </c>
      <c r="AV25" s="50">
        <f t="shared" si="37"/>
        <v>0.72881355932203384</v>
      </c>
      <c r="AW25" s="54">
        <v>1</v>
      </c>
      <c r="AX25" s="55"/>
      <c r="AY25" s="55"/>
      <c r="AZ25" s="55">
        <v>43</v>
      </c>
      <c r="BA25" s="55">
        <v>15</v>
      </c>
      <c r="BB25" s="49">
        <f t="shared" si="38"/>
        <v>0.74576271186440679</v>
      </c>
      <c r="BC25" s="50">
        <f t="shared" si="39"/>
        <v>0.72881355932203384</v>
      </c>
      <c r="BD25" s="54"/>
      <c r="BE25" s="55"/>
      <c r="BF25" s="55"/>
      <c r="BG25" s="55">
        <v>44</v>
      </c>
      <c r="BH25" s="55">
        <v>15</v>
      </c>
      <c r="BI25" s="49">
        <f t="shared" si="40"/>
        <v>0.74576271186440679</v>
      </c>
      <c r="BJ25" s="50">
        <f t="shared" si="41"/>
        <v>0.74576271186440679</v>
      </c>
      <c r="BK25" s="54"/>
      <c r="BL25" s="55"/>
      <c r="BM25" s="55"/>
      <c r="BN25" s="55">
        <v>44</v>
      </c>
      <c r="BO25" s="55">
        <v>15</v>
      </c>
      <c r="BP25" s="49">
        <f t="shared" si="42"/>
        <v>0.74576271186440679</v>
      </c>
      <c r="BQ25" s="50">
        <f t="shared" si="43"/>
        <v>0.74576271186440679</v>
      </c>
      <c r="BR25" s="54"/>
      <c r="BS25" s="55"/>
      <c r="BT25" s="55"/>
      <c r="BU25" s="55"/>
      <c r="BV25" s="55"/>
      <c r="BW25" s="49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76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66</v>
      </c>
      <c r="D26" s="53"/>
      <c r="E26" s="53"/>
      <c r="F26" s="48">
        <v>66</v>
      </c>
      <c r="G26" s="54">
        <v>62</v>
      </c>
      <c r="H26" s="55"/>
      <c r="I26" s="55">
        <v>2</v>
      </c>
      <c r="J26" s="55"/>
      <c r="K26" s="55">
        <v>2</v>
      </c>
      <c r="L26" s="100">
        <f t="shared" si="26"/>
        <v>0.96969696969696972</v>
      </c>
      <c r="M26" s="101">
        <f t="shared" si="27"/>
        <v>0</v>
      </c>
      <c r="N26" s="54">
        <v>49</v>
      </c>
      <c r="O26" s="55"/>
      <c r="P26" s="55"/>
      <c r="Q26" s="55">
        <v>12</v>
      </c>
      <c r="R26" s="55">
        <v>5</v>
      </c>
      <c r="S26" s="100">
        <f t="shared" si="28"/>
        <v>0.9242424242424242</v>
      </c>
      <c r="T26" s="50">
        <f t="shared" si="29"/>
        <v>0.18181818181818182</v>
      </c>
      <c r="U26" s="54">
        <v>26</v>
      </c>
      <c r="V26" s="55"/>
      <c r="W26" s="55">
        <v>2</v>
      </c>
      <c r="X26" s="55">
        <v>30</v>
      </c>
      <c r="Y26" s="55">
        <v>8</v>
      </c>
      <c r="Z26" s="100">
        <f t="shared" si="30"/>
        <v>0.87878787878787878</v>
      </c>
      <c r="AA26" s="101">
        <f t="shared" si="31"/>
        <v>0.45454545454545453</v>
      </c>
      <c r="AB26" s="54">
        <v>12</v>
      </c>
      <c r="AC26" s="55"/>
      <c r="AD26" s="55"/>
      <c r="AE26" s="55">
        <v>43</v>
      </c>
      <c r="AF26" s="55">
        <v>11</v>
      </c>
      <c r="AG26" s="100">
        <f t="shared" si="32"/>
        <v>0.83333333333333337</v>
      </c>
      <c r="AH26" s="50">
        <f t="shared" si="33"/>
        <v>0.65151515151515149</v>
      </c>
      <c r="AI26" s="54">
        <v>2</v>
      </c>
      <c r="AJ26" s="55"/>
      <c r="AK26" s="55"/>
      <c r="AL26" s="55">
        <v>52</v>
      </c>
      <c r="AM26" s="55">
        <f>F26-(AI26+AL26)</f>
        <v>12</v>
      </c>
      <c r="AN26" s="100">
        <f t="shared" si="34"/>
        <v>0.81818181818181823</v>
      </c>
      <c r="AO26" s="101">
        <f t="shared" si="35"/>
        <v>0.78787878787878785</v>
      </c>
      <c r="AP26" s="54">
        <v>1</v>
      </c>
      <c r="AQ26" s="55"/>
      <c r="AR26" s="55"/>
      <c r="AS26" s="55">
        <v>54</v>
      </c>
      <c r="AT26" s="55">
        <f>F26-AP26-AQ26-AR26-AS26</f>
        <v>11</v>
      </c>
      <c r="AU26" s="49">
        <f t="shared" si="36"/>
        <v>0.83333333333333337</v>
      </c>
      <c r="AV26" s="50">
        <f t="shared" si="37"/>
        <v>0.81818181818181823</v>
      </c>
      <c r="AW26" s="54"/>
      <c r="AX26" s="55"/>
      <c r="AY26" s="55"/>
      <c r="AZ26" s="55">
        <v>54</v>
      </c>
      <c r="BA26" s="55">
        <v>12</v>
      </c>
      <c r="BB26" s="100">
        <f t="shared" si="38"/>
        <v>0.81818181818181823</v>
      </c>
      <c r="BC26" s="101">
        <f t="shared" si="39"/>
        <v>0.81818181818181823</v>
      </c>
      <c r="BD26" s="54"/>
      <c r="BE26" s="55"/>
      <c r="BF26" s="55"/>
      <c r="BG26" s="55">
        <v>54</v>
      </c>
      <c r="BH26" s="55">
        <v>12</v>
      </c>
      <c r="BI26" s="100">
        <f t="shared" si="40"/>
        <v>0.81818181818181823</v>
      </c>
      <c r="BJ26" s="50">
        <f t="shared" si="41"/>
        <v>0.81818181818181823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4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83</v>
      </c>
      <c r="D27" s="53"/>
      <c r="E27" s="53"/>
      <c r="F27" s="48">
        <v>83</v>
      </c>
      <c r="G27" s="54">
        <v>75</v>
      </c>
      <c r="H27" s="55"/>
      <c r="I27" s="55">
        <v>1</v>
      </c>
      <c r="J27" s="55"/>
      <c r="K27" s="55">
        <v>7</v>
      </c>
      <c r="L27" s="56">
        <f t="shared" si="26"/>
        <v>0.91566265060240959</v>
      </c>
      <c r="M27" s="57">
        <f t="shared" si="27"/>
        <v>0</v>
      </c>
      <c r="N27" s="55">
        <v>67</v>
      </c>
      <c r="O27" s="55"/>
      <c r="P27" s="55"/>
      <c r="Q27" s="55">
        <v>4</v>
      </c>
      <c r="R27" s="55">
        <v>12</v>
      </c>
      <c r="S27" s="56">
        <f t="shared" si="28"/>
        <v>0.85542168674698793</v>
      </c>
      <c r="T27" s="50">
        <f t="shared" si="29"/>
        <v>4.8192771084337352E-2</v>
      </c>
      <c r="U27" s="54">
        <v>32</v>
      </c>
      <c r="V27" s="55"/>
      <c r="W27" s="55"/>
      <c r="X27" s="55">
        <v>33</v>
      </c>
      <c r="Y27" s="55">
        <v>18</v>
      </c>
      <c r="Z27" s="56">
        <f t="shared" si="30"/>
        <v>0.7831325301204819</v>
      </c>
      <c r="AA27" s="57">
        <f t="shared" si="31"/>
        <v>0.39759036144578314</v>
      </c>
      <c r="AB27" s="55">
        <v>8</v>
      </c>
      <c r="AC27" s="55"/>
      <c r="AD27" s="55"/>
      <c r="AE27" s="55">
        <v>55</v>
      </c>
      <c r="AF27" s="55">
        <f>F27-(AB27+AE27)</f>
        <v>20</v>
      </c>
      <c r="AG27" s="56">
        <f t="shared" si="32"/>
        <v>0.75903614457831325</v>
      </c>
      <c r="AH27" s="50">
        <f t="shared" si="33"/>
        <v>0.66265060240963858</v>
      </c>
      <c r="AI27" s="54">
        <v>2</v>
      </c>
      <c r="AJ27" s="55"/>
      <c r="AK27" s="55"/>
      <c r="AL27" s="55">
        <v>61</v>
      </c>
      <c r="AM27" s="55">
        <f>F27-AI27-AJ27-AK27-AL27</f>
        <v>20</v>
      </c>
      <c r="AN27" s="56">
        <f t="shared" si="34"/>
        <v>0.75903614457831325</v>
      </c>
      <c r="AO27" s="57">
        <f t="shared" si="35"/>
        <v>0.73493975903614461</v>
      </c>
      <c r="AP27" s="54">
        <v>1</v>
      </c>
      <c r="AQ27" s="55"/>
      <c r="AR27" s="55"/>
      <c r="AS27" s="55">
        <v>63</v>
      </c>
      <c r="AT27" s="55">
        <f>F27-AS27-AP27</f>
        <v>19</v>
      </c>
      <c r="AU27" s="100">
        <f t="shared" si="36"/>
        <v>0.77108433734939763</v>
      </c>
      <c r="AV27" s="50">
        <f t="shared" si="37"/>
        <v>0.75903614457831325</v>
      </c>
      <c r="AW27" s="54"/>
      <c r="AX27" s="55">
        <v>1</v>
      </c>
      <c r="AY27" s="55"/>
      <c r="AZ27" s="55">
        <v>64</v>
      </c>
      <c r="BA27" s="55">
        <v>18</v>
      </c>
      <c r="BB27" s="56">
        <f t="shared" si="38"/>
        <v>0.7831325301204819</v>
      </c>
      <c r="BC27" s="57">
        <f t="shared" si="39"/>
        <v>0.77108433734939763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77">
        <f t="shared" si="49"/>
        <v>0</v>
      </c>
    </row>
    <row r="28" spans="2:90" s="52" customFormat="1" ht="14" x14ac:dyDescent="0.15">
      <c r="B28" s="47" t="s">
        <v>49</v>
      </c>
      <c r="C28" s="53">
        <f t="shared" si="25"/>
        <v>68</v>
      </c>
      <c r="D28" s="53"/>
      <c r="E28" s="53"/>
      <c r="F28" s="48">
        <v>68</v>
      </c>
      <c r="G28" s="54">
        <v>55</v>
      </c>
      <c r="H28" s="55"/>
      <c r="I28" s="55">
        <v>3</v>
      </c>
      <c r="J28" s="55"/>
      <c r="K28" s="55">
        <v>10</v>
      </c>
      <c r="L28" s="59">
        <f t="shared" si="26"/>
        <v>0.8529411764705882</v>
      </c>
      <c r="M28" s="60">
        <f t="shared" si="27"/>
        <v>0</v>
      </c>
      <c r="N28" s="55">
        <v>44</v>
      </c>
      <c r="O28" s="55"/>
      <c r="P28" s="55">
        <v>1</v>
      </c>
      <c r="Q28" s="55">
        <v>7</v>
      </c>
      <c r="R28" s="55">
        <v>16</v>
      </c>
      <c r="S28" s="56">
        <f t="shared" si="28"/>
        <v>0.76470588235294112</v>
      </c>
      <c r="T28" s="50">
        <f t="shared" si="29"/>
        <v>0.10294117647058823</v>
      </c>
      <c r="U28" s="54">
        <v>19</v>
      </c>
      <c r="V28" s="55"/>
      <c r="W28" s="55"/>
      <c r="X28" s="55">
        <v>31</v>
      </c>
      <c r="Y28" s="55">
        <f>F28-(U28+X28)</f>
        <v>18</v>
      </c>
      <c r="Z28" s="59">
        <f t="shared" si="30"/>
        <v>0.73529411764705888</v>
      </c>
      <c r="AA28" s="60">
        <f t="shared" si="31"/>
        <v>0.45588235294117646</v>
      </c>
      <c r="AB28" s="55">
        <v>6</v>
      </c>
      <c r="AC28" s="55"/>
      <c r="AD28" s="55">
        <v>1</v>
      </c>
      <c r="AE28" s="55">
        <v>44</v>
      </c>
      <c r="AF28" s="55">
        <f>F28-AB28-AC28-AD28-AE28</f>
        <v>17</v>
      </c>
      <c r="AG28" s="56">
        <f t="shared" si="32"/>
        <v>0.75</v>
      </c>
      <c r="AH28" s="50">
        <f t="shared" si="33"/>
        <v>0.6470588235294118</v>
      </c>
      <c r="AI28" s="54"/>
      <c r="AJ28" s="55"/>
      <c r="AK28" s="55">
        <v>1</v>
      </c>
      <c r="AL28" s="55">
        <v>50</v>
      </c>
      <c r="AM28" s="55">
        <f>F28-AL28-AK28</f>
        <v>17</v>
      </c>
      <c r="AN28" s="59">
        <f t="shared" si="34"/>
        <v>0.75</v>
      </c>
      <c r="AO28" s="60">
        <f t="shared" si="35"/>
        <v>0.73529411764705888</v>
      </c>
      <c r="AP28" s="55"/>
      <c r="AQ28" s="55"/>
      <c r="AR28" s="55">
        <v>1</v>
      </c>
      <c r="AS28" s="55">
        <v>50</v>
      </c>
      <c r="AT28" s="55">
        <v>17</v>
      </c>
      <c r="AU28" s="56">
        <f t="shared" si="36"/>
        <v>0.75</v>
      </c>
      <c r="AV28" s="50">
        <f t="shared" si="37"/>
        <v>0.73529411764705888</v>
      </c>
      <c r="AW28" s="54"/>
      <c r="AX28" s="55"/>
      <c r="AY28" s="55"/>
      <c r="AZ28" s="55"/>
      <c r="BA28" s="55"/>
      <c r="BB28" s="59">
        <f t="shared" si="38"/>
        <v>0</v>
      </c>
      <c r="BC28" s="60">
        <f t="shared" si="39"/>
        <v>0</v>
      </c>
      <c r="BD28" s="55"/>
      <c r="BE28" s="55"/>
      <c r="BF28" s="55"/>
      <c r="BG28" s="55"/>
      <c r="BH28" s="55"/>
      <c r="BI28" s="56">
        <f t="shared" si="40"/>
        <v>0</v>
      </c>
      <c r="BJ28" s="50">
        <f t="shared" si="41"/>
        <v>0</v>
      </c>
      <c r="BK28" s="54"/>
      <c r="BL28" s="55"/>
      <c r="BM28" s="55"/>
      <c r="BN28" s="55"/>
      <c r="BO28" s="55"/>
      <c r="BP28" s="59">
        <f t="shared" si="42"/>
        <v>0</v>
      </c>
      <c r="BQ28" s="60">
        <f t="shared" si="43"/>
        <v>0</v>
      </c>
      <c r="BR28" s="55"/>
      <c r="BS28" s="55"/>
      <c r="BT28" s="55"/>
      <c r="BU28" s="55"/>
      <c r="BV28" s="55"/>
      <c r="BW28" s="56">
        <f t="shared" si="44"/>
        <v>0</v>
      </c>
      <c r="BX28" s="50">
        <f t="shared" si="45"/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78">
        <f t="shared" si="49"/>
        <v>0</v>
      </c>
    </row>
    <row r="29" spans="2:90" s="52" customFormat="1" ht="14" x14ac:dyDescent="0.15">
      <c r="B29" s="47" t="s">
        <v>68</v>
      </c>
      <c r="C29" s="53">
        <f>F29+D29+E29</f>
        <v>73</v>
      </c>
      <c r="D29" s="53"/>
      <c r="E29" s="53"/>
      <c r="F29" s="48">
        <v>73</v>
      </c>
      <c r="G29" s="54">
        <v>68</v>
      </c>
      <c r="H29" s="55"/>
      <c r="I29" s="55">
        <v>1</v>
      </c>
      <c r="J29" s="55"/>
      <c r="K29" s="55">
        <v>4</v>
      </c>
      <c r="L29" s="59">
        <f>IF($F29="","",((G29+H29+I29+J29)/$F29))</f>
        <v>0.9452054794520548</v>
      </c>
      <c r="M29" s="60">
        <f>IF($F29="","",(J29/$F29))</f>
        <v>0</v>
      </c>
      <c r="N29" s="55">
        <v>59</v>
      </c>
      <c r="O29" s="55"/>
      <c r="P29" s="55"/>
      <c r="Q29" s="55">
        <v>7</v>
      </c>
      <c r="R29" s="55">
        <f>F29-(N29+Q29)</f>
        <v>7</v>
      </c>
      <c r="S29" s="56">
        <f>IF($F29="","",((N29+O29+P29+Q29)/$F29))</f>
        <v>0.90410958904109584</v>
      </c>
      <c r="T29" s="50">
        <f>IF($F29="","",(Q29/$F29))</f>
        <v>9.5890410958904104E-2</v>
      </c>
      <c r="U29" s="54">
        <v>27</v>
      </c>
      <c r="V29" s="55"/>
      <c r="W29" s="55">
        <v>1</v>
      </c>
      <c r="X29" s="55">
        <v>35</v>
      </c>
      <c r="Y29" s="55">
        <f>F29-U29-V29-W29-X29</f>
        <v>10</v>
      </c>
      <c r="Z29" s="59">
        <f>IF($F29="","",((U29+V29+W29+X29)/$F29))</f>
        <v>0.86301369863013699</v>
      </c>
      <c r="AA29" s="60">
        <f>IF($F29="","",(X29/$F29))</f>
        <v>0.47945205479452052</v>
      </c>
      <c r="AB29" s="55">
        <v>2</v>
      </c>
      <c r="AC29" s="55"/>
      <c r="AD29" s="55"/>
      <c r="AE29" s="55">
        <v>60</v>
      </c>
      <c r="AF29" s="55">
        <f>F29-AE29-AB29</f>
        <v>11</v>
      </c>
      <c r="AG29" s="56">
        <f>IF($F29="","",((AB29+AC29+AD29+AE29)/$F29))</f>
        <v>0.84931506849315064</v>
      </c>
      <c r="AH29" s="50">
        <f>IF($F29="","",(AE29/$F29))</f>
        <v>0.82191780821917804</v>
      </c>
      <c r="AI29" s="54">
        <v>1</v>
      </c>
      <c r="AJ29" s="55">
        <v>1</v>
      </c>
      <c r="AK29" s="55"/>
      <c r="AL29" s="55">
        <v>61</v>
      </c>
      <c r="AM29" s="55">
        <v>10</v>
      </c>
      <c r="AN29" s="59">
        <f>IF($F29="","",((AI29+AJ29+AK29+AL29)/$F29))</f>
        <v>0.86301369863013699</v>
      </c>
      <c r="AO29" s="60">
        <f>IF($F29="","",(AL29/$F29))</f>
        <v>0.83561643835616439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78">
        <f t="shared" si="49"/>
        <v>0</v>
      </c>
    </row>
    <row r="30" spans="2:90" s="52" customFormat="1" ht="14" x14ac:dyDescent="0.15">
      <c r="B30" s="47" t="s">
        <v>70</v>
      </c>
      <c r="C30" s="53">
        <v>72</v>
      </c>
      <c r="D30" s="53"/>
      <c r="E30" s="53"/>
      <c r="F30" s="48">
        <v>72</v>
      </c>
      <c r="G30" s="54">
        <v>57</v>
      </c>
      <c r="H30" s="55"/>
      <c r="I30" s="55">
        <v>1</v>
      </c>
      <c r="J30" s="55"/>
      <c r="K30" s="55">
        <f>F30-(G30+I30)</f>
        <v>14</v>
      </c>
      <c r="L30" s="59">
        <f>IF($F30="","",((G30+H30+I30+J30)/$F30))</f>
        <v>0.80555555555555558</v>
      </c>
      <c r="M30" s="60">
        <f>IF($F30="","",(J30/$F30))</f>
        <v>0</v>
      </c>
      <c r="N30" s="55">
        <v>52</v>
      </c>
      <c r="O30" s="55"/>
      <c r="P30" s="55"/>
      <c r="Q30" s="55">
        <v>3</v>
      </c>
      <c r="R30" s="55">
        <f>F30-N30-O30-P30-Q30</f>
        <v>17</v>
      </c>
      <c r="S30" s="56">
        <f>IF($F30="","",((N30+O30+P30+Q30)/$F30))</f>
        <v>0.76388888888888884</v>
      </c>
      <c r="T30" s="50">
        <f>IF($F30="","",(Q30/$F30))</f>
        <v>4.1666666666666664E-2</v>
      </c>
      <c r="U30" s="54">
        <v>17</v>
      </c>
      <c r="V30" s="55"/>
      <c r="W30" s="55"/>
      <c r="X30" s="55">
        <v>37</v>
      </c>
      <c r="Y30" s="55">
        <f>F30-X30-U30</f>
        <v>18</v>
      </c>
      <c r="Z30" s="59">
        <f>IF($F30="","",((U30+V30+W30+X30)/$F30))</f>
        <v>0.75</v>
      </c>
      <c r="AA30" s="60">
        <f>IF($F30="","",(X30/$F30))</f>
        <v>0.51388888888888884</v>
      </c>
      <c r="AB30" s="55">
        <v>2</v>
      </c>
      <c r="AC30" s="55"/>
      <c r="AD30" s="55"/>
      <c r="AE30" s="55">
        <v>51</v>
      </c>
      <c r="AF30" s="55">
        <f>F30-AB30-AE30</f>
        <v>19</v>
      </c>
      <c r="AG30" s="56">
        <f>IF($F30="","",((AB30+AC30+AD30+AE30)/$F30))</f>
        <v>0.73611111111111116</v>
      </c>
      <c r="AH30" s="50">
        <f>IF($F30="","",(AE30/$F30))</f>
        <v>0.70833333333333337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8"/>
        <v>0</v>
      </c>
      <c r="CL30" s="77">
        <f t="shared" si="49"/>
        <v>0</v>
      </c>
    </row>
    <row r="31" spans="2:90" s="52" customFormat="1" ht="14" x14ac:dyDescent="0.15">
      <c r="B31" s="47" t="s">
        <v>72</v>
      </c>
      <c r="C31" s="53">
        <v>47</v>
      </c>
      <c r="D31" s="53"/>
      <c r="E31" s="53"/>
      <c r="F31" s="48">
        <v>47</v>
      </c>
      <c r="G31" s="54">
        <v>43</v>
      </c>
      <c r="H31" s="55"/>
      <c r="I31" s="55">
        <v>2</v>
      </c>
      <c r="J31" s="55"/>
      <c r="K31" s="55">
        <f>F31-(G31+I31+J31)</f>
        <v>2</v>
      </c>
      <c r="L31" s="59">
        <f>IF($F31="","",((G31+H31+I31+J31)/$F31))</f>
        <v>0.95744680851063835</v>
      </c>
      <c r="M31" s="60">
        <f>IF($F31="","",(J31/$F31))</f>
        <v>0</v>
      </c>
      <c r="N31" s="55">
        <v>35</v>
      </c>
      <c r="O31" s="55"/>
      <c r="P31" s="55">
        <v>2</v>
      </c>
      <c r="Q31" s="55">
        <v>5</v>
      </c>
      <c r="R31" s="55">
        <f>F31-Q31-P31-N31</f>
        <v>5</v>
      </c>
      <c r="S31" s="56">
        <f>IF($F31="","",((N31+O31+P31+Q31)/$F31))</f>
        <v>0.8936170212765957</v>
      </c>
      <c r="T31" s="50">
        <f>IF($F31="","",(Q31/$F31))</f>
        <v>0.10638297872340426</v>
      </c>
      <c r="U31" s="54">
        <v>13</v>
      </c>
      <c r="V31" s="55"/>
      <c r="W31" s="55"/>
      <c r="X31" s="55">
        <v>25</v>
      </c>
      <c r="Y31" s="55">
        <f>F31-U31-X31</f>
        <v>9</v>
      </c>
      <c r="Z31" s="59">
        <f>IF($F31="","",((U31+V31+W31+X31)/$F31))</f>
        <v>0.80851063829787229</v>
      </c>
      <c r="AA31" s="60">
        <f>IF($F31="","",(X31/$F31))</f>
        <v>0.53191489361702127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50">
        <f>IF($F31="","",(BU31/$F31))</f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77</v>
      </c>
      <c r="D32" s="53"/>
      <c r="E32" s="53"/>
      <c r="F32" s="48">
        <v>77</v>
      </c>
      <c r="G32" s="95">
        <v>70</v>
      </c>
      <c r="H32" s="96"/>
      <c r="I32" s="96">
        <v>1</v>
      </c>
      <c r="J32" s="96"/>
      <c r="K32" s="96">
        <f>F32-(G32+I32+J32)</f>
        <v>6</v>
      </c>
      <c r="L32" s="97">
        <f>IF($F32="","",((G32+H32+I32+J32)/$F32))</f>
        <v>0.92207792207792205</v>
      </c>
      <c r="M32" s="98">
        <f>IF($F32="","",(J32/$F32))</f>
        <v>0</v>
      </c>
      <c r="N32" s="55">
        <v>60</v>
      </c>
      <c r="O32" s="55"/>
      <c r="P32" s="55">
        <v>1</v>
      </c>
      <c r="Q32" s="55">
        <v>7</v>
      </c>
      <c r="R32" s="55">
        <f>F32-N32-P32-Q32</f>
        <v>9</v>
      </c>
      <c r="S32" s="56">
        <f>IF($F32="","",((N32+O32+P32+Q32)/$F32))</f>
        <v>0.88311688311688308</v>
      </c>
      <c r="T32" s="50">
        <f>IF($F32="","",(Q32/$F32))</f>
        <v>9.0909090909090912E-2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91">
        <f>IF($F32="","",(CI32/$F32))</f>
        <v>0</v>
      </c>
    </row>
    <row r="33" spans="2:90" s="52" customFormat="1" ht="14" x14ac:dyDescent="0.15">
      <c r="B33" s="47" t="s">
        <v>74</v>
      </c>
      <c r="C33" s="53">
        <v>52</v>
      </c>
      <c r="D33" s="53"/>
      <c r="E33" s="53"/>
      <c r="F33" s="48">
        <f>C33-D33-E33</f>
        <v>52</v>
      </c>
      <c r="G33" s="93">
        <v>45</v>
      </c>
      <c r="H33" s="70"/>
      <c r="I33" s="70"/>
      <c r="J33" s="70"/>
      <c r="K33" s="70">
        <f>F33-(G33+I33+J33)</f>
        <v>7</v>
      </c>
      <c r="L33" s="71">
        <f>IF($F33="","",((G33+H33+I33+J33)/$F33))</f>
        <v>0.86538461538461542</v>
      </c>
      <c r="M33" s="72">
        <f>IF($F33="","",(J33/$F33))</f>
        <v>0</v>
      </c>
      <c r="N33" s="55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72">
        <f>IF($F33="","",(X33/$F33))</f>
        <v>0</v>
      </c>
      <c r="AB33" s="55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72">
        <f>IF($F33="","",(AL33/$F33))</f>
        <v>0</v>
      </c>
      <c r="AP33" s="55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72">
        <f>IF($F33="","",(AZ33/$F33))</f>
        <v>0</v>
      </c>
      <c r="BD33" s="55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72">
        <f>IF($F33="","",(BN33/$F33))</f>
        <v>0</v>
      </c>
      <c r="BR33" s="55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55"/>
      <c r="CG33" s="55"/>
      <c r="CH33" s="55"/>
      <c r="CI33" s="55"/>
      <c r="CJ33" s="55"/>
      <c r="CK33" s="56">
        <f>IF($F33="","",((CF33+CG33+CH33+CI33)/$F33))</f>
        <v>0</v>
      </c>
      <c r="CL33" s="91">
        <f>IF($F33="","",(CI33/$F33))</f>
        <v>0</v>
      </c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39</v>
      </c>
    </row>
    <row r="2" spans="1:90" x14ac:dyDescent="0.15">
      <c r="B2" t="str">
        <f>"Freshmen Retention - "&amp;$A$1</f>
        <v>Freshmen Retention - Native Hawaiian or Other Pacific Islander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7</v>
      </c>
      <c r="D5" s="53"/>
      <c r="E5" s="53"/>
      <c r="F5" s="48">
        <v>7</v>
      </c>
      <c r="G5" s="54">
        <v>6</v>
      </c>
      <c r="H5" s="55"/>
      <c r="I5" s="55"/>
      <c r="J5" s="55"/>
      <c r="K5" s="55">
        <v>1</v>
      </c>
      <c r="L5" s="49">
        <f t="shared" ref="L5:L11" si="1">IF($F5="","",((G5+H5+I5+J5)/$F5))</f>
        <v>0.8571428571428571</v>
      </c>
      <c r="M5" s="50">
        <f t="shared" ref="M5:M11" si="2">IF($F5="","",(J5/$F5))</f>
        <v>0</v>
      </c>
      <c r="N5" s="54">
        <v>5</v>
      </c>
      <c r="O5" s="55"/>
      <c r="P5" s="55"/>
      <c r="Q5" s="55"/>
      <c r="R5" s="55">
        <v>2</v>
      </c>
      <c r="S5" s="49">
        <f t="shared" ref="S5:S11" si="3">IF($F5="","",((N5+O5+P5+Q5)/$F5))</f>
        <v>0.7142857142857143</v>
      </c>
      <c r="T5" s="50">
        <f t="shared" ref="T5:T11" si="4">IF($F5="","",(Q5/$F5))</f>
        <v>0</v>
      </c>
      <c r="U5" s="54">
        <v>5</v>
      </c>
      <c r="V5" s="55"/>
      <c r="W5" s="55"/>
      <c r="X5" s="55"/>
      <c r="Y5" s="55">
        <v>2</v>
      </c>
      <c r="Z5" s="49">
        <f t="shared" ref="Z5:Z11" si="5">IF($F5="","",((U5+V5+W5+X5)/$F5))</f>
        <v>0.7142857142857143</v>
      </c>
      <c r="AA5" s="50">
        <f t="shared" ref="AA5:AA11" si="6">IF($F5="","",(X5/$F5))</f>
        <v>0</v>
      </c>
      <c r="AB5" s="54">
        <v>1</v>
      </c>
      <c r="AC5" s="55"/>
      <c r="AD5" s="55"/>
      <c r="AE5" s="55">
        <v>4</v>
      </c>
      <c r="AF5" s="55">
        <v>2</v>
      </c>
      <c r="AG5" s="49">
        <f t="shared" ref="AG5:AG11" si="7">IF($F5="","",((AB5+AC5+AD5+AE5)/$F5))</f>
        <v>0.7142857142857143</v>
      </c>
      <c r="AH5" s="50">
        <f t="shared" ref="AH5:AH11" si="8">IF($F5="","",(AE5/$F5))</f>
        <v>0.5714285714285714</v>
      </c>
      <c r="AI5" s="54"/>
      <c r="AJ5" s="55"/>
      <c r="AK5" s="55"/>
      <c r="AL5" s="55">
        <v>5</v>
      </c>
      <c r="AM5" s="55">
        <v>2</v>
      </c>
      <c r="AN5" s="49">
        <f t="shared" ref="AN5:AN11" si="9">IF($F5="","",((AI5+AJ5+AK5+AL5)/$F5))</f>
        <v>0.7142857142857143</v>
      </c>
      <c r="AO5" s="50">
        <f t="shared" ref="AO5:AO11" si="10">IF($F5="","",(AL5/$F5))</f>
        <v>0.7142857142857143</v>
      </c>
      <c r="AP5" s="54">
        <v>1</v>
      </c>
      <c r="AQ5" s="55"/>
      <c r="AR5" s="55"/>
      <c r="AS5" s="55">
        <v>5</v>
      </c>
      <c r="AT5" s="55">
        <v>1</v>
      </c>
      <c r="AU5" s="49">
        <f t="shared" ref="AU5:AU11" si="11">IF($F5="","",((AP5+AQ5+AR5+AS5)/$F5))</f>
        <v>0.8571428571428571</v>
      </c>
      <c r="AV5" s="50">
        <f t="shared" ref="AV5:AV11" si="12">IF($F5="","",(AS5/$F5))</f>
        <v>0.7142857142857143</v>
      </c>
      <c r="AW5" s="54">
        <v>1</v>
      </c>
      <c r="AX5" s="55"/>
      <c r="AY5" s="55"/>
      <c r="AZ5" s="55">
        <v>5</v>
      </c>
      <c r="BA5" s="55">
        <v>1</v>
      </c>
      <c r="BB5" s="49">
        <f t="shared" ref="BB5:BB11" si="13">IF($F5="","",((AW5+AX5+AY5+AZ5)/$F5))</f>
        <v>0.8571428571428571</v>
      </c>
      <c r="BC5" s="50">
        <f t="shared" ref="BC5:BC11" si="14">IF($F5="","",(AZ5/$F5))</f>
        <v>0.7142857142857143</v>
      </c>
      <c r="BD5" s="54">
        <v>1</v>
      </c>
      <c r="BE5" s="55"/>
      <c r="BF5" s="55"/>
      <c r="BG5" s="55">
        <v>5</v>
      </c>
      <c r="BH5" s="55">
        <v>1</v>
      </c>
      <c r="BI5" s="49">
        <f t="shared" ref="BI5:BI11" si="15">IF($F5="","",((BD5+BE5+BF5+BG5)/$F5))</f>
        <v>0.8571428571428571</v>
      </c>
      <c r="BJ5" s="50">
        <f t="shared" ref="BJ5:BJ11" si="16">IF($F5="","",(BG5/$F5))</f>
        <v>0.7142857142857143</v>
      </c>
      <c r="BK5" s="54"/>
      <c r="BL5" s="55"/>
      <c r="BM5" s="55"/>
      <c r="BN5" s="55">
        <v>6</v>
      </c>
      <c r="BO5" s="55">
        <v>1</v>
      </c>
      <c r="BP5" s="49">
        <f t="shared" ref="BP5:BP11" si="17">IF($F5="","",((BK5+BL5+BM5+BN5)/$F5))</f>
        <v>0.8571428571428571</v>
      </c>
      <c r="BQ5" s="50">
        <f t="shared" ref="BQ5:BQ11" si="18">IF($F5="","",(BN5/$F5))</f>
        <v>0.8571428571428571</v>
      </c>
      <c r="BR5" s="54"/>
      <c r="BS5" s="55"/>
      <c r="BT5" s="55"/>
      <c r="BU5" s="55">
        <v>6</v>
      </c>
      <c r="BV5" s="55">
        <v>1</v>
      </c>
      <c r="BW5" s="49">
        <f t="shared" ref="BW5:BW11" si="19">IF($F5="","",((BR5+BS5+BT5+BU5)/$F5))</f>
        <v>0.8571428571428571</v>
      </c>
      <c r="BX5" s="50">
        <f t="shared" ref="BX5:BX11" si="20">IF($F5="","",(BU5/$F5))</f>
        <v>0.8571428571428571</v>
      </c>
      <c r="BY5" s="54"/>
      <c r="BZ5" s="55"/>
      <c r="CA5" s="55"/>
      <c r="CB5" s="55">
        <v>6</v>
      </c>
      <c r="CC5" s="55">
        <v>1</v>
      </c>
      <c r="CD5" s="49">
        <f t="shared" ref="CD5:CD12" si="21">IF($F5="","",((BY5+BZ5+CA5+CB5)/$F5))</f>
        <v>0.8571428571428571</v>
      </c>
      <c r="CE5" s="50">
        <f t="shared" ref="CE5:CE12" si="22">IF($F5="","",(CB5/$F5))</f>
        <v>0.8571428571428571</v>
      </c>
      <c r="CF5" s="54"/>
      <c r="CG5" s="55"/>
      <c r="CH5" s="55"/>
      <c r="CI5" s="55">
        <v>6</v>
      </c>
      <c r="CJ5" s="55">
        <v>1</v>
      </c>
      <c r="CK5" s="49">
        <f t="shared" ref="CK5:CK13" si="23">IF($F5="","",((CF5+CG5+CH5+CI5)/$F5))</f>
        <v>0.8571428571428571</v>
      </c>
      <c r="CL5" s="76">
        <f t="shared" ref="CL5:CL13" si="24">IF($F5="","",(CI5/$F5))</f>
        <v>0.8571428571428571</v>
      </c>
    </row>
    <row r="6" spans="1:90" s="52" customFormat="1" ht="14" x14ac:dyDescent="0.15">
      <c r="B6" s="47" t="s">
        <v>25</v>
      </c>
      <c r="C6" s="53">
        <f t="shared" si="0"/>
        <v>10</v>
      </c>
      <c r="D6" s="53"/>
      <c r="E6" s="53"/>
      <c r="F6" s="48">
        <v>10</v>
      </c>
      <c r="G6" s="54">
        <v>8</v>
      </c>
      <c r="H6" s="55"/>
      <c r="I6" s="55"/>
      <c r="J6" s="55"/>
      <c r="K6" s="55">
        <v>2</v>
      </c>
      <c r="L6" s="49">
        <f t="shared" si="1"/>
        <v>0.8</v>
      </c>
      <c r="M6" s="50">
        <f t="shared" si="2"/>
        <v>0</v>
      </c>
      <c r="N6" s="54">
        <v>8</v>
      </c>
      <c r="O6" s="55"/>
      <c r="P6" s="55"/>
      <c r="Q6" s="55"/>
      <c r="R6" s="55">
        <v>2</v>
      </c>
      <c r="S6" s="49">
        <f t="shared" si="3"/>
        <v>0.8</v>
      </c>
      <c r="T6" s="50">
        <f t="shared" si="4"/>
        <v>0</v>
      </c>
      <c r="U6" s="54">
        <v>5</v>
      </c>
      <c r="V6" s="55"/>
      <c r="W6" s="55"/>
      <c r="X6" s="55">
        <v>1</v>
      </c>
      <c r="Y6" s="55">
        <v>4</v>
      </c>
      <c r="Z6" s="49">
        <f t="shared" si="5"/>
        <v>0.6</v>
      </c>
      <c r="AA6" s="50">
        <f t="shared" si="6"/>
        <v>0.1</v>
      </c>
      <c r="AB6" s="54">
        <v>2</v>
      </c>
      <c r="AC6" s="55"/>
      <c r="AD6" s="55"/>
      <c r="AE6" s="55">
        <v>4</v>
      </c>
      <c r="AF6" s="55">
        <v>4</v>
      </c>
      <c r="AG6" s="49">
        <f t="shared" si="7"/>
        <v>0.6</v>
      </c>
      <c r="AH6" s="50">
        <f t="shared" si="8"/>
        <v>0.4</v>
      </c>
      <c r="AI6" s="54">
        <v>1</v>
      </c>
      <c r="AJ6" s="55"/>
      <c r="AK6" s="55"/>
      <c r="AL6" s="55">
        <v>5</v>
      </c>
      <c r="AM6" s="55">
        <v>4</v>
      </c>
      <c r="AN6" s="49">
        <f t="shared" si="9"/>
        <v>0.6</v>
      </c>
      <c r="AO6" s="50">
        <f t="shared" si="10"/>
        <v>0.5</v>
      </c>
      <c r="AP6" s="54"/>
      <c r="AQ6" s="55"/>
      <c r="AR6" s="55"/>
      <c r="AS6" s="55">
        <v>6</v>
      </c>
      <c r="AT6" s="55">
        <v>4</v>
      </c>
      <c r="AU6" s="49">
        <f t="shared" si="11"/>
        <v>0.6</v>
      </c>
      <c r="AV6" s="50">
        <f t="shared" si="12"/>
        <v>0.6</v>
      </c>
      <c r="AW6" s="54"/>
      <c r="AX6" s="55"/>
      <c r="AY6" s="55"/>
      <c r="AZ6" s="55">
        <v>6</v>
      </c>
      <c r="BA6" s="55">
        <v>4</v>
      </c>
      <c r="BB6" s="49">
        <f t="shared" si="13"/>
        <v>0.6</v>
      </c>
      <c r="BC6" s="50">
        <f t="shared" si="14"/>
        <v>0.6</v>
      </c>
      <c r="BD6" s="54"/>
      <c r="BE6" s="55"/>
      <c r="BF6" s="55"/>
      <c r="BG6" s="55">
        <v>6</v>
      </c>
      <c r="BH6" s="55">
        <v>4</v>
      </c>
      <c r="BI6" s="49">
        <f t="shared" si="15"/>
        <v>0.6</v>
      </c>
      <c r="BJ6" s="50">
        <f t="shared" si="16"/>
        <v>0.6</v>
      </c>
      <c r="BK6" s="54"/>
      <c r="BL6" s="55"/>
      <c r="BM6" s="55"/>
      <c r="BN6" s="55">
        <v>6</v>
      </c>
      <c r="BO6" s="55">
        <v>4</v>
      </c>
      <c r="BP6" s="49">
        <f t="shared" si="17"/>
        <v>0.6</v>
      </c>
      <c r="BQ6" s="50">
        <f t="shared" si="18"/>
        <v>0.6</v>
      </c>
      <c r="BR6" s="54"/>
      <c r="BS6" s="55"/>
      <c r="BT6" s="55"/>
      <c r="BU6" s="55">
        <v>6</v>
      </c>
      <c r="BV6" s="55">
        <v>4</v>
      </c>
      <c r="BW6" s="49">
        <f t="shared" si="19"/>
        <v>0.6</v>
      </c>
      <c r="BX6" s="50">
        <f t="shared" si="20"/>
        <v>0.6</v>
      </c>
      <c r="BY6" s="54"/>
      <c r="BZ6" s="55"/>
      <c r="CA6" s="55"/>
      <c r="CB6" s="55">
        <v>6</v>
      </c>
      <c r="CC6" s="55">
        <v>4</v>
      </c>
      <c r="CD6" s="49">
        <f t="shared" si="21"/>
        <v>0.6</v>
      </c>
      <c r="CE6" s="50">
        <f t="shared" si="22"/>
        <v>0.6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5</v>
      </c>
      <c r="D7" s="53"/>
      <c r="E7" s="53"/>
      <c r="F7" s="48">
        <v>5</v>
      </c>
      <c r="G7" s="54">
        <v>3</v>
      </c>
      <c r="H7" s="55"/>
      <c r="I7" s="55"/>
      <c r="J7" s="55"/>
      <c r="K7" s="55">
        <v>2</v>
      </c>
      <c r="L7" s="49">
        <f t="shared" si="1"/>
        <v>0.6</v>
      </c>
      <c r="M7" s="50">
        <f t="shared" si="2"/>
        <v>0</v>
      </c>
      <c r="N7" s="54">
        <v>3</v>
      </c>
      <c r="O7" s="55"/>
      <c r="P7" s="55"/>
      <c r="Q7" s="55"/>
      <c r="R7" s="55">
        <v>2</v>
      </c>
      <c r="S7" s="49">
        <f t="shared" si="3"/>
        <v>0.6</v>
      </c>
      <c r="T7" s="50">
        <f t="shared" si="4"/>
        <v>0</v>
      </c>
      <c r="U7" s="54">
        <v>3</v>
      </c>
      <c r="V7" s="55"/>
      <c r="W7" s="55"/>
      <c r="X7" s="55"/>
      <c r="Y7" s="55">
        <v>2</v>
      </c>
      <c r="Z7" s="49">
        <f t="shared" si="5"/>
        <v>0.6</v>
      </c>
      <c r="AA7" s="50">
        <f t="shared" si="6"/>
        <v>0</v>
      </c>
      <c r="AB7" s="54">
        <v>2</v>
      </c>
      <c r="AC7" s="55"/>
      <c r="AD7" s="55"/>
      <c r="AE7" s="55">
        <v>1</v>
      </c>
      <c r="AF7" s="55">
        <v>2</v>
      </c>
      <c r="AG7" s="49">
        <f t="shared" si="7"/>
        <v>0.6</v>
      </c>
      <c r="AH7" s="50">
        <f t="shared" si="8"/>
        <v>0.2</v>
      </c>
      <c r="AI7" s="54"/>
      <c r="AJ7" s="55"/>
      <c r="AK7" s="55"/>
      <c r="AL7" s="55">
        <v>2</v>
      </c>
      <c r="AM7" s="55">
        <v>3</v>
      </c>
      <c r="AN7" s="49">
        <f t="shared" si="9"/>
        <v>0.4</v>
      </c>
      <c r="AO7" s="50">
        <f t="shared" si="10"/>
        <v>0.4</v>
      </c>
      <c r="AP7" s="54">
        <v>1</v>
      </c>
      <c r="AQ7" s="55"/>
      <c r="AR7" s="55"/>
      <c r="AS7" s="55">
        <v>2</v>
      </c>
      <c r="AT7" s="55">
        <v>2</v>
      </c>
      <c r="AU7" s="49">
        <f t="shared" si="11"/>
        <v>0.6</v>
      </c>
      <c r="AV7" s="50">
        <f t="shared" si="12"/>
        <v>0.4</v>
      </c>
      <c r="AW7" s="54"/>
      <c r="AX7" s="55"/>
      <c r="AY7" s="55"/>
      <c r="AZ7" s="55">
        <v>2</v>
      </c>
      <c r="BA7" s="55">
        <v>3</v>
      </c>
      <c r="BB7" s="49">
        <f t="shared" si="13"/>
        <v>0.4</v>
      </c>
      <c r="BC7" s="50">
        <f t="shared" si="14"/>
        <v>0.4</v>
      </c>
      <c r="BD7" s="54"/>
      <c r="BE7" s="55"/>
      <c r="BF7" s="55"/>
      <c r="BG7" s="55">
        <v>2</v>
      </c>
      <c r="BH7" s="55">
        <v>3</v>
      </c>
      <c r="BI7" s="49">
        <f t="shared" si="15"/>
        <v>0.4</v>
      </c>
      <c r="BJ7" s="50">
        <f t="shared" si="16"/>
        <v>0.4</v>
      </c>
      <c r="BK7" s="54"/>
      <c r="BL7" s="55"/>
      <c r="BM7" s="55"/>
      <c r="BN7" s="55">
        <v>2</v>
      </c>
      <c r="BO7" s="55">
        <v>3</v>
      </c>
      <c r="BP7" s="49">
        <f t="shared" si="17"/>
        <v>0.4</v>
      </c>
      <c r="BQ7" s="50">
        <f t="shared" si="18"/>
        <v>0.4</v>
      </c>
      <c r="BR7" s="54"/>
      <c r="BS7" s="55"/>
      <c r="BT7" s="55"/>
      <c r="BU7" s="55">
        <v>2</v>
      </c>
      <c r="BV7" s="55">
        <v>3</v>
      </c>
      <c r="BW7" s="49">
        <f t="shared" si="19"/>
        <v>0.4</v>
      </c>
      <c r="BX7" s="50">
        <f t="shared" si="20"/>
        <v>0.4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5</v>
      </c>
      <c r="D8" s="53"/>
      <c r="E8" s="53"/>
      <c r="F8" s="48">
        <v>5</v>
      </c>
      <c r="G8" s="54">
        <v>5</v>
      </c>
      <c r="H8" s="55"/>
      <c r="I8" s="55"/>
      <c r="J8" s="55"/>
      <c r="K8" s="55"/>
      <c r="L8" s="49">
        <f t="shared" si="1"/>
        <v>1</v>
      </c>
      <c r="M8" s="50">
        <f t="shared" si="2"/>
        <v>0</v>
      </c>
      <c r="N8" s="54">
        <v>5</v>
      </c>
      <c r="O8" s="55"/>
      <c r="P8" s="55"/>
      <c r="Q8" s="55"/>
      <c r="R8" s="55"/>
      <c r="S8" s="49">
        <f t="shared" si="3"/>
        <v>1</v>
      </c>
      <c r="T8" s="50">
        <f t="shared" si="4"/>
        <v>0</v>
      </c>
      <c r="U8" s="54">
        <v>4</v>
      </c>
      <c r="V8" s="55"/>
      <c r="W8" s="55"/>
      <c r="X8" s="55">
        <v>1</v>
      </c>
      <c r="Y8" s="55"/>
      <c r="Z8" s="49">
        <f t="shared" si="5"/>
        <v>1</v>
      </c>
      <c r="AA8" s="50">
        <f t="shared" si="6"/>
        <v>0.2</v>
      </c>
      <c r="AB8" s="54">
        <v>2</v>
      </c>
      <c r="AC8" s="55"/>
      <c r="AD8" s="55"/>
      <c r="AE8" s="55">
        <v>3</v>
      </c>
      <c r="AF8" s="55"/>
      <c r="AG8" s="49">
        <f t="shared" si="7"/>
        <v>1</v>
      </c>
      <c r="AH8" s="50">
        <f t="shared" si="8"/>
        <v>0.6</v>
      </c>
      <c r="AI8" s="54">
        <v>1</v>
      </c>
      <c r="AJ8" s="55"/>
      <c r="AK8" s="55"/>
      <c r="AL8" s="55">
        <v>4</v>
      </c>
      <c r="AM8" s="55"/>
      <c r="AN8" s="49">
        <f t="shared" si="9"/>
        <v>1</v>
      </c>
      <c r="AO8" s="50">
        <f t="shared" si="10"/>
        <v>0.8</v>
      </c>
      <c r="AP8" s="54"/>
      <c r="AQ8" s="55"/>
      <c r="AR8" s="55"/>
      <c r="AS8" s="55">
        <v>5</v>
      </c>
      <c r="AT8" s="55"/>
      <c r="AU8" s="49">
        <f t="shared" si="11"/>
        <v>1</v>
      </c>
      <c r="AV8" s="50">
        <f t="shared" si="12"/>
        <v>1</v>
      </c>
      <c r="AW8" s="54"/>
      <c r="AX8" s="55"/>
      <c r="AY8" s="55"/>
      <c r="AZ8" s="55">
        <v>5</v>
      </c>
      <c r="BA8" s="55"/>
      <c r="BB8" s="49">
        <f t="shared" si="13"/>
        <v>1</v>
      </c>
      <c r="BC8" s="50">
        <f t="shared" si="14"/>
        <v>1</v>
      </c>
      <c r="BD8" s="54"/>
      <c r="BE8" s="55"/>
      <c r="BF8" s="55"/>
      <c r="BG8" s="55">
        <v>5</v>
      </c>
      <c r="BH8" s="55"/>
      <c r="BI8" s="49">
        <f t="shared" si="15"/>
        <v>1</v>
      </c>
      <c r="BJ8" s="50">
        <f t="shared" si="16"/>
        <v>1</v>
      </c>
      <c r="BK8" s="54"/>
      <c r="BL8" s="55"/>
      <c r="BM8" s="55"/>
      <c r="BN8" s="55">
        <v>5</v>
      </c>
      <c r="BO8" s="55"/>
      <c r="BP8" s="49">
        <f t="shared" si="17"/>
        <v>1</v>
      </c>
      <c r="BQ8" s="50">
        <f t="shared" si="18"/>
        <v>1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0</v>
      </c>
      <c r="D9" s="53"/>
      <c r="E9" s="53"/>
      <c r="F9" s="48"/>
      <c r="G9" s="54"/>
      <c r="H9" s="55"/>
      <c r="I9" s="55"/>
      <c r="J9" s="55"/>
      <c r="K9" s="55"/>
      <c r="L9" s="49" t="str">
        <f t="shared" si="1"/>
        <v/>
      </c>
      <c r="M9" s="50" t="str">
        <f t="shared" si="2"/>
        <v/>
      </c>
      <c r="N9" s="54"/>
      <c r="O9" s="55"/>
      <c r="P9" s="55"/>
      <c r="Q9" s="55"/>
      <c r="R9" s="55"/>
      <c r="S9" s="100" t="str">
        <f t="shared" si="3"/>
        <v/>
      </c>
      <c r="T9" s="50" t="str">
        <f t="shared" si="4"/>
        <v/>
      </c>
      <c r="U9" s="54"/>
      <c r="V9" s="55"/>
      <c r="W9" s="55"/>
      <c r="X9" s="55"/>
      <c r="Y9" s="55"/>
      <c r="Z9" s="100" t="str">
        <f t="shared" si="5"/>
        <v/>
      </c>
      <c r="AA9" s="101" t="str">
        <f t="shared" si="6"/>
        <v/>
      </c>
      <c r="AB9" s="54"/>
      <c r="AC9" s="55"/>
      <c r="AD9" s="55"/>
      <c r="AE9" s="55"/>
      <c r="AF9" s="55"/>
      <c r="AG9" s="100" t="str">
        <f t="shared" si="7"/>
        <v/>
      </c>
      <c r="AH9" s="50" t="str">
        <f t="shared" si="8"/>
        <v/>
      </c>
      <c r="AI9" s="54"/>
      <c r="AJ9" s="55"/>
      <c r="AK9" s="55"/>
      <c r="AL9" s="55"/>
      <c r="AM9" s="55"/>
      <c r="AN9" s="100" t="str">
        <f t="shared" si="9"/>
        <v/>
      </c>
      <c r="AO9" s="101" t="str">
        <f t="shared" si="10"/>
        <v/>
      </c>
      <c r="AP9" s="54"/>
      <c r="AQ9" s="55"/>
      <c r="AR9" s="55"/>
      <c r="AS9" s="55"/>
      <c r="AT9" s="55"/>
      <c r="AU9" s="49" t="str">
        <f t="shared" si="11"/>
        <v/>
      </c>
      <c r="AV9" s="50" t="str">
        <f t="shared" si="12"/>
        <v/>
      </c>
      <c r="AW9" s="54"/>
      <c r="AX9" s="55"/>
      <c r="AY9" s="55"/>
      <c r="AZ9" s="55"/>
      <c r="BA9" s="55"/>
      <c r="BB9" s="100" t="str">
        <f t="shared" si="13"/>
        <v/>
      </c>
      <c r="BC9" s="101" t="str">
        <f t="shared" si="14"/>
        <v/>
      </c>
      <c r="BD9" s="54"/>
      <c r="BE9" s="55"/>
      <c r="BF9" s="55"/>
      <c r="BG9" s="55"/>
      <c r="BH9" s="55"/>
      <c r="BI9" s="100" t="str">
        <f t="shared" si="15"/>
        <v/>
      </c>
      <c r="BJ9" s="50" t="str">
        <f t="shared" si="16"/>
        <v/>
      </c>
      <c r="BK9" s="54"/>
      <c r="BL9" s="55"/>
      <c r="BM9" s="55"/>
      <c r="BN9" s="55"/>
      <c r="BO9" s="55"/>
      <c r="BP9" s="100" t="str">
        <f t="shared" si="17"/>
        <v/>
      </c>
      <c r="BQ9" s="101" t="str">
        <f t="shared" si="18"/>
        <v/>
      </c>
      <c r="BR9" s="54"/>
      <c r="BS9" s="55"/>
      <c r="BT9" s="55"/>
      <c r="BU9" s="55"/>
      <c r="BV9" s="55"/>
      <c r="BW9" s="100" t="str">
        <f t="shared" si="19"/>
        <v/>
      </c>
      <c r="BX9" s="50" t="str">
        <f t="shared" si="20"/>
        <v/>
      </c>
      <c r="BY9" s="54"/>
      <c r="BZ9" s="55"/>
      <c r="CA9" s="55"/>
      <c r="CB9" s="55"/>
      <c r="CC9" s="55"/>
      <c r="CD9" s="100" t="str">
        <f t="shared" si="21"/>
        <v/>
      </c>
      <c r="CE9" s="101" t="str">
        <f t="shared" si="22"/>
        <v/>
      </c>
      <c r="CF9" s="54"/>
      <c r="CG9" s="55"/>
      <c r="CH9" s="55"/>
      <c r="CI9" s="55"/>
      <c r="CJ9" s="55"/>
      <c r="CK9" s="100" t="str">
        <f t="shared" si="23"/>
        <v/>
      </c>
      <c r="CL9" s="104" t="str">
        <f t="shared" si="24"/>
        <v/>
      </c>
    </row>
    <row r="10" spans="1:90" s="52" customFormat="1" ht="14" x14ac:dyDescent="0.15">
      <c r="B10" s="47" t="s">
        <v>48</v>
      </c>
      <c r="C10" s="53">
        <f t="shared" si="0"/>
        <v>2</v>
      </c>
      <c r="D10" s="53"/>
      <c r="E10" s="53"/>
      <c r="F10" s="48">
        <v>2</v>
      </c>
      <c r="G10" s="54">
        <v>2</v>
      </c>
      <c r="H10" s="55"/>
      <c r="I10" s="55"/>
      <c r="J10" s="55"/>
      <c r="K10" s="55"/>
      <c r="L10" s="59">
        <f t="shared" si="1"/>
        <v>1</v>
      </c>
      <c r="M10" s="60">
        <f t="shared" si="2"/>
        <v>0</v>
      </c>
      <c r="N10" s="55">
        <v>1</v>
      </c>
      <c r="O10" s="55"/>
      <c r="P10" s="55"/>
      <c r="Q10" s="55"/>
      <c r="R10" s="55">
        <v>1</v>
      </c>
      <c r="S10" s="56">
        <f t="shared" si="3"/>
        <v>0.5</v>
      </c>
      <c r="T10" s="50">
        <f t="shared" si="4"/>
        <v>0</v>
      </c>
      <c r="U10" s="54">
        <v>1</v>
      </c>
      <c r="V10" s="55"/>
      <c r="W10" s="55"/>
      <c r="X10" s="55"/>
      <c r="Y10" s="55">
        <v>1</v>
      </c>
      <c r="Z10" s="56">
        <f t="shared" si="5"/>
        <v>0.5</v>
      </c>
      <c r="AA10" s="57">
        <f t="shared" si="6"/>
        <v>0</v>
      </c>
      <c r="AB10" s="55"/>
      <c r="AC10" s="55"/>
      <c r="AD10" s="55"/>
      <c r="AE10" s="55">
        <v>1</v>
      </c>
      <c r="AF10" s="55">
        <v>1</v>
      </c>
      <c r="AG10" s="56">
        <f t="shared" si="7"/>
        <v>0.5</v>
      </c>
      <c r="AH10" s="50">
        <f t="shared" si="8"/>
        <v>0.5</v>
      </c>
      <c r="AI10" s="54"/>
      <c r="AJ10" s="55"/>
      <c r="AK10" s="55"/>
      <c r="AL10" s="55">
        <v>1</v>
      </c>
      <c r="AM10" s="55">
        <v>1</v>
      </c>
      <c r="AN10" s="56">
        <f t="shared" si="9"/>
        <v>0.5</v>
      </c>
      <c r="AO10" s="57">
        <f t="shared" si="10"/>
        <v>0.5</v>
      </c>
      <c r="AP10" s="54"/>
      <c r="AQ10" s="55"/>
      <c r="AR10" s="55"/>
      <c r="AS10" s="55">
        <v>1</v>
      </c>
      <c r="AT10" s="55">
        <v>1</v>
      </c>
      <c r="AU10" s="100">
        <f t="shared" si="11"/>
        <v>0.5</v>
      </c>
      <c r="AV10" s="50">
        <f t="shared" si="12"/>
        <v>0.5</v>
      </c>
      <c r="AW10" s="54"/>
      <c r="AX10" s="55"/>
      <c r="AY10" s="55"/>
      <c r="AZ10" s="55">
        <v>1</v>
      </c>
      <c r="BA10" s="55">
        <v>1</v>
      </c>
      <c r="BB10" s="56">
        <f t="shared" si="13"/>
        <v>0.5</v>
      </c>
      <c r="BC10" s="57">
        <f t="shared" si="14"/>
        <v>0.5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4</v>
      </c>
      <c r="D11" s="53"/>
      <c r="E11" s="53"/>
      <c r="F11" s="48">
        <v>4</v>
      </c>
      <c r="G11" s="54">
        <v>4</v>
      </c>
      <c r="H11" s="55"/>
      <c r="I11" s="55"/>
      <c r="J11" s="55"/>
      <c r="K11" s="55"/>
      <c r="L11" s="59">
        <f t="shared" si="1"/>
        <v>1</v>
      </c>
      <c r="M11" s="60">
        <f t="shared" si="2"/>
        <v>0</v>
      </c>
      <c r="N11" s="55">
        <v>3</v>
      </c>
      <c r="O11" s="55"/>
      <c r="P11" s="55"/>
      <c r="Q11" s="55"/>
      <c r="R11" s="55">
        <v>1</v>
      </c>
      <c r="S11" s="56">
        <f t="shared" si="3"/>
        <v>0.75</v>
      </c>
      <c r="T11" s="50">
        <f t="shared" si="4"/>
        <v>0</v>
      </c>
      <c r="U11" s="54">
        <v>3</v>
      </c>
      <c r="V11" s="55"/>
      <c r="W11" s="55"/>
      <c r="X11" s="55"/>
      <c r="Y11" s="55">
        <v>1</v>
      </c>
      <c r="Z11" s="59">
        <f t="shared" si="5"/>
        <v>0.75</v>
      </c>
      <c r="AA11" s="60">
        <f t="shared" si="6"/>
        <v>0</v>
      </c>
      <c r="AB11" s="55"/>
      <c r="AC11" s="55"/>
      <c r="AD11" s="55"/>
      <c r="AE11" s="55">
        <v>3</v>
      </c>
      <c r="AF11" s="55">
        <v>1</v>
      </c>
      <c r="AG11" s="56">
        <f t="shared" si="7"/>
        <v>0.75</v>
      </c>
      <c r="AH11" s="50">
        <f t="shared" si="8"/>
        <v>0.75</v>
      </c>
      <c r="AI11" s="54"/>
      <c r="AJ11" s="55"/>
      <c r="AK11" s="55"/>
      <c r="AL11" s="55">
        <v>3</v>
      </c>
      <c r="AM11" s="55">
        <v>1</v>
      </c>
      <c r="AN11" s="59">
        <f t="shared" si="9"/>
        <v>0.75</v>
      </c>
      <c r="AO11" s="60">
        <f t="shared" si="10"/>
        <v>0.75</v>
      </c>
      <c r="AP11" s="55"/>
      <c r="AQ11" s="55"/>
      <c r="AR11" s="55"/>
      <c r="AS11" s="55">
        <v>3</v>
      </c>
      <c r="AT11" s="55">
        <v>1</v>
      </c>
      <c r="AU11" s="56">
        <f t="shared" si="11"/>
        <v>0.75</v>
      </c>
      <c r="AV11" s="50">
        <f t="shared" si="12"/>
        <v>0.75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0</v>
      </c>
      <c r="D12" s="53"/>
      <c r="E12" s="53"/>
      <c r="F12" s="48"/>
      <c r="G12" s="54"/>
      <c r="H12" s="55"/>
      <c r="I12" s="55"/>
      <c r="J12" s="55"/>
      <c r="K12" s="55"/>
      <c r="L12" s="59"/>
      <c r="M12" s="60"/>
      <c r="N12" s="55"/>
      <c r="O12" s="55"/>
      <c r="P12" s="55"/>
      <c r="Q12" s="55"/>
      <c r="R12" s="55"/>
      <c r="S12" s="56" t="str">
        <f>IF($F12="","",((N12+O12+P12+Q12)/$F12))</f>
        <v/>
      </c>
      <c r="T12" s="50" t="str">
        <f>IF($F12="","",(Q12/$F12))</f>
        <v/>
      </c>
      <c r="U12" s="54"/>
      <c r="V12" s="55"/>
      <c r="W12" s="55"/>
      <c r="X12" s="55"/>
      <c r="Y12" s="55"/>
      <c r="Z12" s="59" t="str">
        <f>IF($F12="","",((U12+V12+W12+X12)/$F12))</f>
        <v/>
      </c>
      <c r="AA12" s="60" t="str">
        <f>IF($F12="","",(X12/$F12))</f>
        <v/>
      </c>
      <c r="AB12" s="55"/>
      <c r="AC12" s="55"/>
      <c r="AD12" s="55"/>
      <c r="AE12" s="55"/>
      <c r="AF12" s="55"/>
      <c r="AG12" s="56" t="str">
        <f>IF($F12="","",((AB12+AC12+AD12+AE12)/$F12))</f>
        <v/>
      </c>
      <c r="AH12" s="50" t="str">
        <f>IF($F12="","",(AE12/$F12))</f>
        <v/>
      </c>
      <c r="AI12" s="54"/>
      <c r="AJ12" s="55"/>
      <c r="AK12" s="55"/>
      <c r="AL12" s="55"/>
      <c r="AM12" s="55"/>
      <c r="AN12" s="59" t="str">
        <f>IF($F12="","",((AI12+AJ12+AK12+AL12)/$F12))</f>
        <v/>
      </c>
      <c r="AO12" s="60" t="str">
        <f>IF($F12="","",(AL12/$F12))</f>
        <v/>
      </c>
      <c r="AP12" s="55"/>
      <c r="AQ12" s="55"/>
      <c r="AR12" s="55"/>
      <c r="AS12" s="55"/>
      <c r="AT12" s="55"/>
      <c r="AU12" s="56" t="str">
        <f>IF($F12="","",((AP12+AQ12+AR12+AS12)/$F12))</f>
        <v/>
      </c>
      <c r="AV12" s="50" t="str">
        <f>IF($F12="","",(AS12/$F12))</f>
        <v/>
      </c>
      <c r="AW12" s="54"/>
      <c r="AX12" s="55"/>
      <c r="AY12" s="55"/>
      <c r="AZ12" s="55"/>
      <c r="BA12" s="55"/>
      <c r="BB12" s="59" t="str">
        <f>IF($F12="","",((AW12+AX12+AY12+AZ12)/$F12))</f>
        <v/>
      </c>
      <c r="BC12" s="60" t="str">
        <f>IF($F12="","",(AZ12/$F12))</f>
        <v/>
      </c>
      <c r="BD12" s="55"/>
      <c r="BE12" s="55"/>
      <c r="BF12" s="55"/>
      <c r="BG12" s="55"/>
      <c r="BH12" s="55"/>
      <c r="BI12" s="56" t="str">
        <f>IF($F12="","",((BD12+BE12+BF12+BG12)/$F12))</f>
        <v/>
      </c>
      <c r="BJ12" s="50" t="str">
        <f>IF($F12="","",(BG12/$F12))</f>
        <v/>
      </c>
      <c r="BK12" s="54"/>
      <c r="BL12" s="55"/>
      <c r="BM12" s="55"/>
      <c r="BN12" s="55"/>
      <c r="BO12" s="55"/>
      <c r="BP12" s="59" t="str">
        <f>IF($F12="","",((BK12+BL12+BM12+BN12)/$F12))</f>
        <v/>
      </c>
      <c r="BQ12" s="60" t="str">
        <f>IF($F12="","",(BN12/$F12))</f>
        <v/>
      </c>
      <c r="BR12" s="55"/>
      <c r="BS12" s="55"/>
      <c r="BT12" s="55"/>
      <c r="BU12" s="55"/>
      <c r="BV12" s="55"/>
      <c r="BW12" s="56" t="str">
        <f>IF($F12="","",((BR12+BS12+BT12+BU12)/$F12))</f>
        <v/>
      </c>
      <c r="BX12" s="50" t="str">
        <f>IF($F12="","",(BU12/$F12))</f>
        <v/>
      </c>
      <c r="BY12" s="54"/>
      <c r="BZ12" s="55"/>
      <c r="CA12" s="55"/>
      <c r="CB12" s="55"/>
      <c r="CC12" s="55"/>
      <c r="CD12" s="59" t="str">
        <f t="shared" si="21"/>
        <v/>
      </c>
      <c r="CE12" s="60" t="str">
        <f t="shared" si="22"/>
        <v/>
      </c>
      <c r="CF12" s="54"/>
      <c r="CG12" s="55"/>
      <c r="CH12" s="55"/>
      <c r="CI12" s="55"/>
      <c r="CJ12" s="55"/>
      <c r="CK12" s="59" t="str">
        <f t="shared" si="23"/>
        <v/>
      </c>
      <c r="CL12" s="78" t="str">
        <f t="shared" si="24"/>
        <v/>
      </c>
    </row>
    <row r="13" spans="1:90" s="52" customFormat="1" ht="14" x14ac:dyDescent="0.15">
      <c r="B13" s="47" t="s">
        <v>70</v>
      </c>
      <c r="C13" s="53">
        <f>F13+D13+E13</f>
        <v>0</v>
      </c>
      <c r="D13" s="53"/>
      <c r="E13" s="53"/>
      <c r="F13" s="48"/>
      <c r="G13" s="54"/>
      <c r="H13" s="55"/>
      <c r="I13" s="55"/>
      <c r="J13" s="55"/>
      <c r="K13" s="55"/>
      <c r="L13" s="59"/>
      <c r="M13" s="60"/>
      <c r="N13" s="55"/>
      <c r="O13" s="55"/>
      <c r="P13" s="55"/>
      <c r="Q13" s="55"/>
      <c r="R13" s="55"/>
      <c r="S13" s="56" t="str">
        <f>IF($F13="","",((N13+O13+P13+Q13)/$F13))</f>
        <v/>
      </c>
      <c r="T13" s="50" t="str">
        <f>IF($F13="","",(Q13/$F13))</f>
        <v/>
      </c>
      <c r="U13" s="54"/>
      <c r="V13" s="55"/>
      <c r="W13" s="55"/>
      <c r="X13" s="55"/>
      <c r="Y13" s="55"/>
      <c r="Z13" s="59" t="str">
        <f>IF($F13="","",((U13+V13+W13+X13)/$F13))</f>
        <v/>
      </c>
      <c r="AA13" s="60" t="str">
        <f>IF($F13="","",(X13/$F13))</f>
        <v/>
      </c>
      <c r="AB13" s="55"/>
      <c r="AC13" s="55"/>
      <c r="AD13" s="55"/>
      <c r="AE13" s="55"/>
      <c r="AF13" s="55"/>
      <c r="AG13" s="56" t="str">
        <f>IF($F13="","",((AB13+AC13+AD13+AE13)/$F13))</f>
        <v/>
      </c>
      <c r="AH13" s="50" t="str">
        <f>IF($F13="","",(AE13/$F13))</f>
        <v/>
      </c>
      <c r="AI13" s="54"/>
      <c r="AJ13" s="55"/>
      <c r="AK13" s="55"/>
      <c r="AL13" s="55"/>
      <c r="AM13" s="55"/>
      <c r="AN13" s="59" t="str">
        <f>IF($F13="","",((AI13+AJ13+AK13+AL13)/$F13))</f>
        <v/>
      </c>
      <c r="AO13" s="60" t="str">
        <f>IF($F13="","",(AL13/$F13))</f>
        <v/>
      </c>
      <c r="AP13" s="55"/>
      <c r="AQ13" s="55"/>
      <c r="AR13" s="55"/>
      <c r="AS13" s="55"/>
      <c r="AT13" s="55"/>
      <c r="AU13" s="56" t="str">
        <f>IF($F13="","",((AP13+AQ13+AR13+AS13)/$F13))</f>
        <v/>
      </c>
      <c r="AV13" s="50" t="str">
        <f>IF($F13="","",(AS13/$F13))</f>
        <v/>
      </c>
      <c r="AW13" s="54"/>
      <c r="AX13" s="55"/>
      <c r="AY13" s="55"/>
      <c r="AZ13" s="55"/>
      <c r="BA13" s="55"/>
      <c r="BB13" s="59" t="str">
        <f>IF($F13="","",((AW13+AX13+AY13+AZ13)/$F13))</f>
        <v/>
      </c>
      <c r="BC13" s="60" t="str">
        <f>IF($F13="","",(AZ13/$F13))</f>
        <v/>
      </c>
      <c r="BD13" s="55"/>
      <c r="BE13" s="55"/>
      <c r="BF13" s="55"/>
      <c r="BG13" s="55"/>
      <c r="BH13" s="55"/>
      <c r="BI13" s="56" t="str">
        <f>IF($F13="","",((BD13+BE13+BF13+BG13)/$F13))</f>
        <v/>
      </c>
      <c r="BJ13" s="50" t="str">
        <f>IF($F13="","",(BG13/$F13))</f>
        <v/>
      </c>
      <c r="BK13" s="54"/>
      <c r="BL13" s="55"/>
      <c r="BM13" s="55"/>
      <c r="BN13" s="55"/>
      <c r="BO13" s="55"/>
      <c r="BP13" s="59" t="str">
        <f>IF($F13="","",((BK13+BL13+BM13+BN13)/$F13))</f>
        <v/>
      </c>
      <c r="BQ13" s="60" t="str">
        <f>IF($F13="","",(BN13/$F13))</f>
        <v/>
      </c>
      <c r="BR13" s="55"/>
      <c r="BS13" s="55"/>
      <c r="BT13" s="55"/>
      <c r="BU13" s="55"/>
      <c r="BV13" s="55"/>
      <c r="BW13" s="56" t="str">
        <f>IF($F13="","",((BR13+BS13+BT13+BU13)/$F13))</f>
        <v/>
      </c>
      <c r="BX13" s="50" t="str">
        <f>IF($F13="","",(BU13/$F13))</f>
        <v/>
      </c>
      <c r="BY13" s="54"/>
      <c r="BZ13" s="55"/>
      <c r="CA13" s="55"/>
      <c r="CB13" s="55"/>
      <c r="CC13" s="55"/>
      <c r="CD13" s="59" t="str">
        <f>IF($F13="","",((BY13+BZ13+CA13+CB13)/$F13))</f>
        <v/>
      </c>
      <c r="CE13" s="60" t="str">
        <f>IF($F13="","",(CB13/$F13))</f>
        <v/>
      </c>
      <c r="CF13" s="54"/>
      <c r="CG13" s="55"/>
      <c r="CH13" s="55"/>
      <c r="CI13" s="55"/>
      <c r="CJ13" s="55"/>
      <c r="CK13" s="56" t="str">
        <f t="shared" si="23"/>
        <v/>
      </c>
      <c r="CL13" s="77" t="str">
        <f t="shared" si="24"/>
        <v/>
      </c>
    </row>
    <row r="14" spans="1:90" s="52" customFormat="1" ht="14" x14ac:dyDescent="0.15">
      <c r="B14" s="47" t="s">
        <v>72</v>
      </c>
      <c r="C14" s="53">
        <v>0</v>
      </c>
      <c r="D14" s="53"/>
      <c r="E14" s="53"/>
      <c r="F14" s="48"/>
      <c r="G14" s="54"/>
      <c r="H14" s="55"/>
      <c r="I14" s="55"/>
      <c r="J14" s="55"/>
      <c r="K14" s="55"/>
      <c r="L14" s="59"/>
      <c r="M14" s="60"/>
      <c r="N14" s="55"/>
      <c r="O14" s="55"/>
      <c r="P14" s="55"/>
      <c r="Q14" s="55"/>
      <c r="R14" s="55"/>
      <c r="S14" s="56"/>
      <c r="T14" s="50"/>
      <c r="U14" s="54"/>
      <c r="V14" s="55"/>
      <c r="W14" s="55"/>
      <c r="X14" s="55"/>
      <c r="Y14" s="55"/>
      <c r="Z14" s="59"/>
      <c r="AA14" s="60"/>
      <c r="AB14" s="55"/>
      <c r="AC14" s="55"/>
      <c r="AD14" s="55"/>
      <c r="AE14" s="55"/>
      <c r="AF14" s="55"/>
      <c r="AG14" s="56"/>
      <c r="AH14" s="50"/>
      <c r="AI14" s="54"/>
      <c r="AJ14" s="55"/>
      <c r="AK14" s="55"/>
      <c r="AL14" s="55"/>
      <c r="AM14" s="55"/>
      <c r="AN14" s="59"/>
      <c r="AO14" s="60"/>
      <c r="AP14" s="55"/>
      <c r="AQ14" s="55"/>
      <c r="AR14" s="55"/>
      <c r="AS14" s="55"/>
      <c r="AT14" s="55"/>
      <c r="AU14" s="56"/>
      <c r="AV14" s="50"/>
      <c r="AW14" s="54"/>
      <c r="AX14" s="55"/>
      <c r="AY14" s="55"/>
      <c r="AZ14" s="55"/>
      <c r="BA14" s="55"/>
      <c r="BB14" s="59"/>
      <c r="BC14" s="60"/>
      <c r="BD14" s="55"/>
      <c r="BE14" s="55"/>
      <c r="BF14" s="55"/>
      <c r="BG14" s="55"/>
      <c r="BH14" s="55"/>
      <c r="BI14" s="56"/>
      <c r="BJ14" s="50"/>
      <c r="BK14" s="54"/>
      <c r="BL14" s="55"/>
      <c r="BM14" s="55"/>
      <c r="BN14" s="55"/>
      <c r="BO14" s="55"/>
      <c r="BP14" s="59"/>
      <c r="BQ14" s="60"/>
      <c r="BR14" s="55"/>
      <c r="BS14" s="55"/>
      <c r="BT14" s="55"/>
      <c r="BU14" s="55"/>
      <c r="BV14" s="55"/>
      <c r="BW14" s="56"/>
      <c r="BX14" s="50"/>
      <c r="BY14" s="54"/>
      <c r="BZ14" s="55"/>
      <c r="CA14" s="55"/>
      <c r="CB14" s="55"/>
      <c r="CC14" s="55"/>
      <c r="CD14" s="56"/>
      <c r="CE14" s="60"/>
      <c r="CF14" s="79"/>
      <c r="CG14" s="74"/>
      <c r="CH14" s="74"/>
      <c r="CI14" s="74"/>
      <c r="CJ14" s="74"/>
      <c r="CK14" s="75"/>
      <c r="CL14" s="102"/>
    </row>
    <row r="15" spans="1:90" s="52" customFormat="1" ht="14" x14ac:dyDescent="0.15">
      <c r="B15" s="47" t="s">
        <v>73</v>
      </c>
      <c r="C15" s="53">
        <v>0</v>
      </c>
      <c r="D15" s="53"/>
      <c r="E15" s="53"/>
      <c r="F15" s="48"/>
      <c r="G15" s="95"/>
      <c r="H15" s="96"/>
      <c r="I15" s="96"/>
      <c r="J15" s="96"/>
      <c r="K15" s="96"/>
      <c r="L15" s="97"/>
      <c r="M15" s="98"/>
      <c r="N15" s="55"/>
      <c r="O15" s="55"/>
      <c r="P15" s="55"/>
      <c r="Q15" s="55"/>
      <c r="R15" s="55"/>
      <c r="S15" s="56"/>
      <c r="T15" s="50"/>
      <c r="U15" s="83"/>
      <c r="V15" s="84"/>
      <c r="W15" s="84"/>
      <c r="X15" s="84"/>
      <c r="Y15" s="84"/>
      <c r="Z15" s="85"/>
      <c r="AA15" s="86"/>
      <c r="AB15" s="55"/>
      <c r="AC15" s="55"/>
      <c r="AD15" s="55"/>
      <c r="AE15" s="55"/>
      <c r="AF15" s="55"/>
      <c r="AG15" s="56"/>
      <c r="AH15" s="50"/>
      <c r="AI15" s="83"/>
      <c r="AJ15" s="84"/>
      <c r="AK15" s="84"/>
      <c r="AL15" s="84"/>
      <c r="AM15" s="84"/>
      <c r="AN15" s="85"/>
      <c r="AO15" s="86"/>
      <c r="AP15" s="55"/>
      <c r="AQ15" s="55"/>
      <c r="AR15" s="55"/>
      <c r="AS15" s="55"/>
      <c r="AT15" s="55"/>
      <c r="AU15" s="56"/>
      <c r="AV15" s="50"/>
      <c r="AW15" s="83"/>
      <c r="AX15" s="84"/>
      <c r="AY15" s="84"/>
      <c r="AZ15" s="84"/>
      <c r="BA15" s="84"/>
      <c r="BB15" s="85"/>
      <c r="BC15" s="86"/>
      <c r="BD15" s="55"/>
      <c r="BE15" s="55"/>
      <c r="BF15" s="55"/>
      <c r="BG15" s="55"/>
      <c r="BH15" s="55"/>
      <c r="BI15" s="56"/>
      <c r="BJ15" s="50"/>
      <c r="BK15" s="83"/>
      <c r="BL15" s="84"/>
      <c r="BM15" s="84"/>
      <c r="BN15" s="84"/>
      <c r="BO15" s="84"/>
      <c r="BP15" s="85"/>
      <c r="BQ15" s="86"/>
      <c r="BR15" s="55"/>
      <c r="BS15" s="55"/>
      <c r="BT15" s="55"/>
      <c r="BU15" s="55"/>
      <c r="BV15" s="55"/>
      <c r="BW15" s="56"/>
      <c r="BX15" s="49"/>
      <c r="BY15" s="65"/>
      <c r="BZ15" s="66"/>
      <c r="CA15" s="66"/>
      <c r="CB15" s="66"/>
      <c r="CC15" s="66"/>
      <c r="CD15" s="67"/>
      <c r="CE15" s="92"/>
      <c r="CF15" s="55"/>
      <c r="CG15" s="55"/>
      <c r="CH15" s="55"/>
      <c r="CI15" s="55"/>
      <c r="CJ15" s="55"/>
      <c r="CK15" s="56"/>
      <c r="CL15" s="91"/>
    </row>
    <row r="16" spans="1:90" s="52" customFormat="1" ht="14" x14ac:dyDescent="0.15">
      <c r="B16" s="47" t="s">
        <v>74</v>
      </c>
      <c r="C16" s="53">
        <v>0</v>
      </c>
      <c r="D16" s="53"/>
      <c r="E16" s="53"/>
      <c r="F16" s="48">
        <f>C16-D16-E16</f>
        <v>0</v>
      </c>
      <c r="G16" s="93"/>
      <c r="H16" s="70"/>
      <c r="I16" s="70"/>
      <c r="J16" s="70"/>
      <c r="K16" s="70"/>
      <c r="L16" s="71"/>
      <c r="M16" s="72"/>
      <c r="N16" s="55"/>
      <c r="O16" s="55"/>
      <c r="P16" s="55"/>
      <c r="Q16" s="55"/>
      <c r="R16" s="55"/>
      <c r="S16" s="56"/>
      <c r="T16" s="50"/>
      <c r="U16" s="93"/>
      <c r="V16" s="70"/>
      <c r="W16" s="70"/>
      <c r="X16" s="70"/>
      <c r="Y16" s="70"/>
      <c r="Z16" s="71"/>
      <c r="AA16" s="72"/>
      <c r="AB16" s="55"/>
      <c r="AC16" s="55"/>
      <c r="AD16" s="55"/>
      <c r="AE16" s="55"/>
      <c r="AF16" s="55"/>
      <c r="AG16" s="56"/>
      <c r="AH16" s="50"/>
      <c r="AI16" s="93"/>
      <c r="AJ16" s="70"/>
      <c r="AK16" s="70"/>
      <c r="AL16" s="70"/>
      <c r="AM16" s="70"/>
      <c r="AN16" s="71"/>
      <c r="AO16" s="72"/>
      <c r="AP16" s="55"/>
      <c r="AQ16" s="55"/>
      <c r="AR16" s="55"/>
      <c r="AS16" s="55"/>
      <c r="AT16" s="55"/>
      <c r="AU16" s="56"/>
      <c r="AV16" s="50"/>
      <c r="AW16" s="93"/>
      <c r="AX16" s="70"/>
      <c r="AY16" s="70"/>
      <c r="AZ16" s="70"/>
      <c r="BA16" s="70"/>
      <c r="BB16" s="71"/>
      <c r="BC16" s="72"/>
      <c r="BD16" s="55"/>
      <c r="BE16" s="55"/>
      <c r="BF16" s="55"/>
      <c r="BG16" s="55"/>
      <c r="BH16" s="55"/>
      <c r="BI16" s="56"/>
      <c r="BJ16" s="50"/>
      <c r="BK16" s="93"/>
      <c r="BL16" s="70"/>
      <c r="BM16" s="70"/>
      <c r="BN16" s="70"/>
      <c r="BO16" s="70"/>
      <c r="BP16" s="71"/>
      <c r="BQ16" s="72"/>
      <c r="BR16" s="55"/>
      <c r="BS16" s="55"/>
      <c r="BT16" s="55"/>
      <c r="BU16" s="55"/>
      <c r="BV16" s="55"/>
      <c r="BW16" s="56"/>
      <c r="BX16" s="49"/>
      <c r="BY16" s="93"/>
      <c r="BZ16" s="70"/>
      <c r="CA16" s="70"/>
      <c r="CB16" s="70"/>
      <c r="CC16" s="70"/>
      <c r="CD16" s="94"/>
      <c r="CE16" s="99"/>
      <c r="CF16" s="55"/>
      <c r="CG16" s="55"/>
      <c r="CH16" s="55"/>
      <c r="CI16" s="55"/>
      <c r="CJ16" s="55"/>
      <c r="CK16" s="56"/>
      <c r="CL16" s="49"/>
    </row>
    <row r="17" spans="2:90" s="31" customFormat="1" x14ac:dyDescent="0.15">
      <c r="F17" s="62"/>
      <c r="N17" s="80"/>
      <c r="O17" s="80"/>
      <c r="P17" s="80"/>
      <c r="Q17" s="80"/>
      <c r="R17" s="80"/>
      <c r="S17" s="80"/>
      <c r="T17" s="80"/>
      <c r="AB17" s="80"/>
      <c r="AC17" s="80"/>
      <c r="AD17" s="80"/>
      <c r="AE17" s="80"/>
      <c r="AF17" s="80"/>
      <c r="AG17" s="80"/>
      <c r="AH17" s="80"/>
      <c r="AP17" s="80"/>
      <c r="AQ17" s="80"/>
      <c r="AR17" s="80"/>
      <c r="AS17" s="80"/>
      <c r="AT17" s="80"/>
      <c r="AU17" s="80"/>
      <c r="AV17" s="80"/>
      <c r="BD17" s="80"/>
      <c r="BE17" s="80"/>
      <c r="BF17" s="80"/>
      <c r="BG17" s="80"/>
      <c r="BH17" s="80"/>
      <c r="BI17" s="80"/>
      <c r="BJ17" s="80"/>
      <c r="BR17" s="80"/>
      <c r="BS17" s="80"/>
      <c r="BT17" s="80"/>
      <c r="BU17" s="80"/>
      <c r="BV17" s="80"/>
      <c r="BW17" s="80"/>
      <c r="BX17" s="80"/>
      <c r="CF17" s="80"/>
      <c r="CG17" s="80"/>
      <c r="CH17" s="80"/>
      <c r="CI17" s="80"/>
      <c r="CJ17" s="80"/>
      <c r="CK17" s="80"/>
      <c r="CL17" s="80"/>
    </row>
    <row r="18" spans="2:90" ht="16" customHeight="1" x14ac:dyDescent="0.15">
      <c r="B18" t="str">
        <f>"Transfer Retention - "&amp;$A$1</f>
        <v>Transfer Retention - Native Hawaiian or Other Pacific Islander</v>
      </c>
    </row>
    <row r="19" spans="2:90" s="36" customFormat="1" ht="16.25" customHeigh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5">F21+D21+E21</f>
        <v>1</v>
      </c>
      <c r="D21" s="53"/>
      <c r="E21" s="53"/>
      <c r="F21" s="48">
        <v>1</v>
      </c>
      <c r="G21" s="54">
        <v>1</v>
      </c>
      <c r="H21" s="55"/>
      <c r="I21" s="55"/>
      <c r="J21" s="55"/>
      <c r="K21" s="55"/>
      <c r="L21" s="49">
        <f t="shared" ref="L21:L26" si="26">IF($F21="","",((G21+H21+I21+J21)/$F21))</f>
        <v>1</v>
      </c>
      <c r="M21" s="50">
        <f t="shared" ref="M21:M26" si="27">IF($F21="","",(J21/$F21))</f>
        <v>0</v>
      </c>
      <c r="N21" s="54">
        <v>1</v>
      </c>
      <c r="O21" s="55"/>
      <c r="P21" s="55"/>
      <c r="Q21" s="55"/>
      <c r="R21" s="55"/>
      <c r="S21" s="49">
        <f t="shared" ref="S21:S26" si="28">IF($F21="","",((N21+O21+P21+Q21)/$F21))</f>
        <v>1</v>
      </c>
      <c r="T21" s="50">
        <f t="shared" ref="T21:T26" si="29">IF($F21="","",(Q21/$F21))</f>
        <v>0</v>
      </c>
      <c r="U21" s="54">
        <v>1</v>
      </c>
      <c r="V21" s="55"/>
      <c r="W21" s="55"/>
      <c r="X21" s="55"/>
      <c r="Y21" s="55"/>
      <c r="Z21" s="49">
        <f t="shared" ref="Z21:Z26" si="30">IF($F21="","",((U21+V21+W21+X21)/$F21))</f>
        <v>1</v>
      </c>
      <c r="AA21" s="50">
        <f t="shared" ref="AA21:AA26" si="31">IF($F21="","",(X21/$F21))</f>
        <v>0</v>
      </c>
      <c r="AB21" s="54">
        <v>1</v>
      </c>
      <c r="AC21" s="55"/>
      <c r="AD21" s="55"/>
      <c r="AE21" s="55"/>
      <c r="AF21" s="55"/>
      <c r="AG21" s="49">
        <f t="shared" ref="AG21:AG26" si="32">IF($F21="","",((AB21+AC21+AD21+AE21)/$F21))</f>
        <v>1</v>
      </c>
      <c r="AH21" s="50">
        <f t="shared" ref="AH21:AH26" si="33">IF($F21="","",(AE21/$F21))</f>
        <v>0</v>
      </c>
      <c r="AI21" s="54"/>
      <c r="AJ21" s="55"/>
      <c r="AK21" s="55"/>
      <c r="AL21" s="55">
        <v>1</v>
      </c>
      <c r="AM21" s="55"/>
      <c r="AN21" s="49">
        <f t="shared" ref="AN21:AN26" si="34">IF($F21="","",((AI21+AJ21+AK21+AL21)/$F21))</f>
        <v>1</v>
      </c>
      <c r="AO21" s="50">
        <f t="shared" ref="AO21:AO26" si="35">IF($F21="","",(AL21/$F21))</f>
        <v>1</v>
      </c>
      <c r="AP21" s="54"/>
      <c r="AQ21" s="55"/>
      <c r="AR21" s="55"/>
      <c r="AS21" s="55">
        <v>1</v>
      </c>
      <c r="AT21" s="55"/>
      <c r="AU21" s="49">
        <f t="shared" ref="AU21:AU26" si="36">IF($F21="","",((AP21+AQ21+AR21+AS21)/$F21))</f>
        <v>1</v>
      </c>
      <c r="AV21" s="50">
        <f t="shared" ref="AV21:AV26" si="37">IF($F21="","",(AS21/$F21))</f>
        <v>1</v>
      </c>
      <c r="AW21" s="54"/>
      <c r="AX21" s="55"/>
      <c r="AY21" s="55"/>
      <c r="AZ21" s="55">
        <v>1</v>
      </c>
      <c r="BA21" s="55"/>
      <c r="BB21" s="49">
        <f t="shared" ref="BB21:BB26" si="38">IF($F21="","",((AW21+AX21+AY21+AZ21)/$F21))</f>
        <v>1</v>
      </c>
      <c r="BC21" s="50">
        <f t="shared" ref="BC21:BC26" si="39">IF($F21="","",(AZ21/$F21))</f>
        <v>1</v>
      </c>
      <c r="BD21" s="54"/>
      <c r="BE21" s="55"/>
      <c r="BF21" s="55"/>
      <c r="BG21" s="55">
        <v>1</v>
      </c>
      <c r="BH21" s="55"/>
      <c r="BI21" s="49">
        <f t="shared" ref="BI21:BI26" si="40">IF($F21="","",((BD21+BE21+BF21+BG21)/$F21))</f>
        <v>1</v>
      </c>
      <c r="BJ21" s="50">
        <f t="shared" ref="BJ21:BJ26" si="41">IF($F21="","",(BG21/$F21))</f>
        <v>1</v>
      </c>
      <c r="BK21" s="54"/>
      <c r="BL21" s="55"/>
      <c r="BM21" s="55"/>
      <c r="BN21" s="55">
        <v>1</v>
      </c>
      <c r="BO21" s="55"/>
      <c r="BP21" s="49">
        <f t="shared" ref="BP21:BP26" si="42">IF($F21="","",((BK21+BL21+BM21+BN21)/$F21))</f>
        <v>1</v>
      </c>
      <c r="BQ21" s="50">
        <f t="shared" ref="BQ21:BQ26" si="43">IF($F21="","",(BN21/$F21))</f>
        <v>1</v>
      </c>
      <c r="BR21" s="54"/>
      <c r="BS21" s="55"/>
      <c r="BT21" s="55"/>
      <c r="BU21" s="55">
        <v>1</v>
      </c>
      <c r="BV21" s="55"/>
      <c r="BW21" s="49">
        <f t="shared" ref="BW21:BW26" si="44">IF($F21="","",((BR21+BS21+BT21+BU21)/$F21))</f>
        <v>1</v>
      </c>
      <c r="BX21" s="50">
        <f t="shared" ref="BX21:BX26" si="45">IF($F21="","",(BU21/$F21))</f>
        <v>1</v>
      </c>
      <c r="BY21" s="54"/>
      <c r="BZ21" s="55"/>
      <c r="CA21" s="55"/>
      <c r="CB21" s="55">
        <v>1</v>
      </c>
      <c r="CC21" s="55"/>
      <c r="CD21" s="49">
        <f t="shared" ref="CD21:CD26" si="46">IF($F21="","",((BY21+BZ21+CA21+CB21)/$F21))</f>
        <v>1</v>
      </c>
      <c r="CE21" s="50">
        <f t="shared" ref="CE21:CE26" si="47">IF($F21="","",(CB21/$F21))</f>
        <v>1</v>
      </c>
      <c r="CF21" s="54"/>
      <c r="CG21" s="55"/>
      <c r="CH21" s="55"/>
      <c r="CI21" s="55">
        <v>1</v>
      </c>
      <c r="CJ21" s="55"/>
      <c r="CK21" s="49">
        <f t="shared" ref="CK21:CK26" si="48">IF($F21="","",((CF21+CG21+CH21+CI21)/$F21))</f>
        <v>1</v>
      </c>
      <c r="CL21" s="76">
        <f t="shared" ref="CL21:CL26" si="49">IF($F21="","",(CI21/$F21))</f>
        <v>1</v>
      </c>
    </row>
    <row r="22" spans="2:90" s="52" customFormat="1" ht="14" x14ac:dyDescent="0.15">
      <c r="B22" s="47" t="s">
        <v>25</v>
      </c>
      <c r="C22" s="53">
        <f t="shared" si="25"/>
        <v>1</v>
      </c>
      <c r="D22" s="53"/>
      <c r="E22" s="53"/>
      <c r="F22" s="48">
        <v>1</v>
      </c>
      <c r="G22" s="54">
        <v>1</v>
      </c>
      <c r="H22" s="55"/>
      <c r="I22" s="55"/>
      <c r="J22" s="55"/>
      <c r="K22" s="55"/>
      <c r="L22" s="49">
        <f t="shared" si="26"/>
        <v>1</v>
      </c>
      <c r="M22" s="50">
        <f t="shared" si="27"/>
        <v>0</v>
      </c>
      <c r="N22" s="54">
        <v>1</v>
      </c>
      <c r="O22" s="55"/>
      <c r="P22" s="55"/>
      <c r="Q22" s="55"/>
      <c r="R22" s="55"/>
      <c r="S22" s="49">
        <f t="shared" si="28"/>
        <v>1</v>
      </c>
      <c r="T22" s="50">
        <f t="shared" si="29"/>
        <v>0</v>
      </c>
      <c r="U22" s="54">
        <v>1</v>
      </c>
      <c r="V22" s="55"/>
      <c r="W22" s="55"/>
      <c r="X22" s="55"/>
      <c r="Y22" s="55"/>
      <c r="Z22" s="49">
        <f t="shared" si="30"/>
        <v>1</v>
      </c>
      <c r="AA22" s="50">
        <f t="shared" si="31"/>
        <v>0</v>
      </c>
      <c r="AB22" s="54"/>
      <c r="AC22" s="55"/>
      <c r="AD22" s="55"/>
      <c r="AE22" s="55">
        <v>1</v>
      </c>
      <c r="AF22" s="55"/>
      <c r="AG22" s="49">
        <f t="shared" si="32"/>
        <v>1</v>
      </c>
      <c r="AH22" s="50">
        <f t="shared" si="33"/>
        <v>1</v>
      </c>
      <c r="AI22" s="54"/>
      <c r="AJ22" s="55"/>
      <c r="AK22" s="55"/>
      <c r="AL22" s="55">
        <v>1</v>
      </c>
      <c r="AM22" s="55"/>
      <c r="AN22" s="49">
        <f t="shared" si="34"/>
        <v>1</v>
      </c>
      <c r="AO22" s="50">
        <f t="shared" si="35"/>
        <v>1</v>
      </c>
      <c r="AP22" s="54"/>
      <c r="AQ22" s="55"/>
      <c r="AR22" s="55"/>
      <c r="AS22" s="55">
        <v>1</v>
      </c>
      <c r="AT22" s="55"/>
      <c r="AU22" s="49">
        <f t="shared" si="36"/>
        <v>1</v>
      </c>
      <c r="AV22" s="50">
        <f t="shared" si="37"/>
        <v>1</v>
      </c>
      <c r="AW22" s="54"/>
      <c r="AX22" s="55"/>
      <c r="AY22" s="55"/>
      <c r="AZ22" s="55">
        <v>1</v>
      </c>
      <c r="BA22" s="55"/>
      <c r="BB22" s="49">
        <f t="shared" si="38"/>
        <v>1</v>
      </c>
      <c r="BC22" s="50">
        <f t="shared" si="39"/>
        <v>1</v>
      </c>
      <c r="BD22" s="54"/>
      <c r="BE22" s="55"/>
      <c r="BF22" s="55"/>
      <c r="BG22" s="55">
        <v>1</v>
      </c>
      <c r="BH22" s="55"/>
      <c r="BI22" s="49">
        <f t="shared" si="40"/>
        <v>1</v>
      </c>
      <c r="BJ22" s="50">
        <f t="shared" si="41"/>
        <v>1</v>
      </c>
      <c r="BK22" s="54"/>
      <c r="BL22" s="55"/>
      <c r="BM22" s="55"/>
      <c r="BN22" s="55">
        <v>1</v>
      </c>
      <c r="BO22" s="55"/>
      <c r="BP22" s="49">
        <f t="shared" si="42"/>
        <v>1</v>
      </c>
      <c r="BQ22" s="50">
        <f t="shared" si="43"/>
        <v>1</v>
      </c>
      <c r="BR22" s="54"/>
      <c r="BS22" s="55"/>
      <c r="BT22" s="55"/>
      <c r="BU22" s="55">
        <v>1</v>
      </c>
      <c r="BV22" s="55"/>
      <c r="BW22" s="49">
        <f t="shared" si="44"/>
        <v>1</v>
      </c>
      <c r="BX22" s="50">
        <f t="shared" si="45"/>
        <v>1</v>
      </c>
      <c r="BY22" s="54"/>
      <c r="BZ22" s="55"/>
      <c r="CA22" s="55"/>
      <c r="CB22" s="55">
        <v>1</v>
      </c>
      <c r="CC22" s="55"/>
      <c r="CD22" s="49">
        <f t="shared" si="46"/>
        <v>1</v>
      </c>
      <c r="CE22" s="50">
        <f t="shared" si="47"/>
        <v>1</v>
      </c>
      <c r="CF22" s="54"/>
      <c r="CG22" s="55"/>
      <c r="CH22" s="55"/>
      <c r="CI22" s="55"/>
      <c r="CJ22" s="55"/>
      <c r="CK22" s="49">
        <f t="shared" si="48"/>
        <v>0</v>
      </c>
      <c r="CL22" s="76">
        <f t="shared" si="49"/>
        <v>0</v>
      </c>
    </row>
    <row r="23" spans="2:90" s="52" customFormat="1" ht="14" x14ac:dyDescent="0.15">
      <c r="B23" s="47" t="s">
        <v>26</v>
      </c>
      <c r="C23" s="53">
        <f t="shared" si="25"/>
        <v>0</v>
      </c>
      <c r="D23" s="53"/>
      <c r="E23" s="53"/>
      <c r="F23" s="48"/>
      <c r="G23" s="54"/>
      <c r="H23" s="55"/>
      <c r="I23" s="55"/>
      <c r="J23" s="55"/>
      <c r="K23" s="55"/>
      <c r="L23" s="49" t="str">
        <f t="shared" si="26"/>
        <v/>
      </c>
      <c r="M23" s="50" t="str">
        <f t="shared" si="27"/>
        <v/>
      </c>
      <c r="N23" s="54"/>
      <c r="O23" s="55"/>
      <c r="P23" s="55"/>
      <c r="Q23" s="55"/>
      <c r="R23" s="55"/>
      <c r="S23" s="49" t="str">
        <f t="shared" si="28"/>
        <v/>
      </c>
      <c r="T23" s="50" t="str">
        <f t="shared" si="29"/>
        <v/>
      </c>
      <c r="U23" s="54"/>
      <c r="V23" s="55"/>
      <c r="W23" s="55"/>
      <c r="X23" s="55"/>
      <c r="Y23" s="55"/>
      <c r="Z23" s="49" t="str">
        <f t="shared" si="30"/>
        <v/>
      </c>
      <c r="AA23" s="50" t="str">
        <f t="shared" si="31"/>
        <v/>
      </c>
      <c r="AB23" s="54"/>
      <c r="AC23" s="55"/>
      <c r="AD23" s="55"/>
      <c r="AE23" s="55"/>
      <c r="AF23" s="55"/>
      <c r="AG23" s="49" t="str">
        <f t="shared" si="32"/>
        <v/>
      </c>
      <c r="AH23" s="50" t="str">
        <f t="shared" si="33"/>
        <v/>
      </c>
      <c r="AI23" s="54"/>
      <c r="AJ23" s="55"/>
      <c r="AK23" s="55"/>
      <c r="AL23" s="55"/>
      <c r="AM23" s="55"/>
      <c r="AN23" s="49" t="str">
        <f t="shared" si="34"/>
        <v/>
      </c>
      <c r="AO23" s="50" t="str">
        <f t="shared" si="35"/>
        <v/>
      </c>
      <c r="AP23" s="54"/>
      <c r="AQ23" s="55"/>
      <c r="AR23" s="55"/>
      <c r="AS23" s="55"/>
      <c r="AT23" s="55"/>
      <c r="AU23" s="49" t="str">
        <f t="shared" si="36"/>
        <v/>
      </c>
      <c r="AV23" s="50" t="str">
        <f t="shared" si="37"/>
        <v/>
      </c>
      <c r="AW23" s="54"/>
      <c r="AX23" s="55"/>
      <c r="AY23" s="55"/>
      <c r="AZ23" s="55"/>
      <c r="BA23" s="55"/>
      <c r="BB23" s="49" t="str">
        <f t="shared" si="38"/>
        <v/>
      </c>
      <c r="BC23" s="50" t="str">
        <f t="shared" si="39"/>
        <v/>
      </c>
      <c r="BD23" s="54"/>
      <c r="BE23" s="55"/>
      <c r="BF23" s="55"/>
      <c r="BG23" s="55"/>
      <c r="BH23" s="55"/>
      <c r="BI23" s="49" t="str">
        <f t="shared" si="40"/>
        <v/>
      </c>
      <c r="BJ23" s="50" t="str">
        <f t="shared" si="41"/>
        <v/>
      </c>
      <c r="BK23" s="54"/>
      <c r="BL23" s="55"/>
      <c r="BM23" s="55"/>
      <c r="BN23" s="55"/>
      <c r="BO23" s="55"/>
      <c r="BP23" s="49" t="str">
        <f t="shared" si="42"/>
        <v/>
      </c>
      <c r="BQ23" s="50" t="str">
        <f t="shared" si="43"/>
        <v/>
      </c>
      <c r="BR23" s="54"/>
      <c r="BS23" s="55"/>
      <c r="BT23" s="55"/>
      <c r="BU23" s="55"/>
      <c r="BV23" s="55"/>
      <c r="BW23" s="49" t="str">
        <f t="shared" si="44"/>
        <v/>
      </c>
      <c r="BX23" s="50" t="str">
        <f t="shared" si="45"/>
        <v/>
      </c>
      <c r="BY23" s="54"/>
      <c r="BZ23" s="55"/>
      <c r="CA23" s="55"/>
      <c r="CB23" s="55"/>
      <c r="CC23" s="55"/>
      <c r="CD23" s="49" t="str">
        <f t="shared" si="46"/>
        <v/>
      </c>
      <c r="CE23" s="50" t="str">
        <f t="shared" si="47"/>
        <v/>
      </c>
      <c r="CF23" s="54"/>
      <c r="CG23" s="55"/>
      <c r="CH23" s="55"/>
      <c r="CI23" s="55"/>
      <c r="CJ23" s="55"/>
      <c r="CK23" s="49" t="str">
        <f t="shared" si="48"/>
        <v/>
      </c>
      <c r="CL23" s="76" t="str">
        <f t="shared" si="49"/>
        <v/>
      </c>
    </row>
    <row r="24" spans="2:90" s="52" customFormat="1" ht="14" x14ac:dyDescent="0.15">
      <c r="B24" s="47" t="s">
        <v>27</v>
      </c>
      <c r="C24" s="53">
        <f t="shared" si="25"/>
        <v>3</v>
      </c>
      <c r="D24" s="53"/>
      <c r="E24" s="53"/>
      <c r="F24" s="48">
        <v>3</v>
      </c>
      <c r="G24" s="54">
        <v>3</v>
      </c>
      <c r="H24" s="55"/>
      <c r="I24" s="55"/>
      <c r="J24" s="55"/>
      <c r="K24" s="55"/>
      <c r="L24" s="49">
        <f t="shared" si="26"/>
        <v>1</v>
      </c>
      <c r="M24" s="50">
        <f t="shared" si="27"/>
        <v>0</v>
      </c>
      <c r="N24" s="54">
        <v>2</v>
      </c>
      <c r="O24" s="55"/>
      <c r="P24" s="55"/>
      <c r="Q24" s="55"/>
      <c r="R24" s="55">
        <v>1</v>
      </c>
      <c r="S24" s="49">
        <f t="shared" si="28"/>
        <v>0.66666666666666663</v>
      </c>
      <c r="T24" s="50">
        <f t="shared" si="29"/>
        <v>0</v>
      </c>
      <c r="U24" s="54">
        <v>1</v>
      </c>
      <c r="V24" s="55"/>
      <c r="W24" s="55"/>
      <c r="X24" s="55">
        <v>1</v>
      </c>
      <c r="Y24" s="55">
        <v>1</v>
      </c>
      <c r="Z24" s="49">
        <f t="shared" si="30"/>
        <v>0.66666666666666663</v>
      </c>
      <c r="AA24" s="50">
        <f t="shared" si="31"/>
        <v>0.33333333333333331</v>
      </c>
      <c r="AB24" s="54">
        <v>1</v>
      </c>
      <c r="AC24" s="55"/>
      <c r="AD24" s="55"/>
      <c r="AE24" s="55">
        <v>1</v>
      </c>
      <c r="AF24" s="55">
        <v>1</v>
      </c>
      <c r="AG24" s="49">
        <f t="shared" si="32"/>
        <v>0.66666666666666663</v>
      </c>
      <c r="AH24" s="50">
        <f t="shared" si="33"/>
        <v>0.33333333333333331</v>
      </c>
      <c r="AI24" s="54"/>
      <c r="AJ24" s="55"/>
      <c r="AK24" s="55"/>
      <c r="AL24" s="55">
        <v>2</v>
      </c>
      <c r="AM24" s="55">
        <v>1</v>
      </c>
      <c r="AN24" s="49">
        <f t="shared" si="34"/>
        <v>0.66666666666666663</v>
      </c>
      <c r="AO24" s="50">
        <f t="shared" si="35"/>
        <v>0.66666666666666663</v>
      </c>
      <c r="AP24" s="54"/>
      <c r="AQ24" s="55"/>
      <c r="AR24" s="55"/>
      <c r="AS24" s="55">
        <v>2</v>
      </c>
      <c r="AT24" s="55">
        <v>1</v>
      </c>
      <c r="AU24" s="49">
        <f t="shared" si="36"/>
        <v>0.66666666666666663</v>
      </c>
      <c r="AV24" s="50">
        <f t="shared" si="37"/>
        <v>0.66666666666666663</v>
      </c>
      <c r="AW24" s="54"/>
      <c r="AX24" s="55"/>
      <c r="AY24" s="55"/>
      <c r="AZ24" s="55">
        <v>2</v>
      </c>
      <c r="BA24" s="55">
        <v>1</v>
      </c>
      <c r="BB24" s="49">
        <f t="shared" si="38"/>
        <v>0.66666666666666663</v>
      </c>
      <c r="BC24" s="50">
        <f t="shared" si="39"/>
        <v>0.66666666666666663</v>
      </c>
      <c r="BD24" s="54"/>
      <c r="BE24" s="55"/>
      <c r="BF24" s="55"/>
      <c r="BG24" s="55">
        <v>2</v>
      </c>
      <c r="BH24" s="55">
        <v>1</v>
      </c>
      <c r="BI24" s="49">
        <f t="shared" si="40"/>
        <v>0.66666666666666663</v>
      </c>
      <c r="BJ24" s="50">
        <f t="shared" si="41"/>
        <v>0.66666666666666663</v>
      </c>
      <c r="BK24" s="54"/>
      <c r="BL24" s="55"/>
      <c r="BM24" s="55"/>
      <c r="BN24" s="55">
        <v>2</v>
      </c>
      <c r="BO24" s="55">
        <v>1</v>
      </c>
      <c r="BP24" s="49">
        <f t="shared" si="42"/>
        <v>0.66666666666666663</v>
      </c>
      <c r="BQ24" s="50">
        <f t="shared" si="43"/>
        <v>0.66666666666666663</v>
      </c>
      <c r="BR24" s="54"/>
      <c r="BS24" s="55"/>
      <c r="BT24" s="55"/>
      <c r="BU24" s="55"/>
      <c r="BV24" s="55"/>
      <c r="BW24" s="49">
        <f t="shared" si="44"/>
        <v>0</v>
      </c>
      <c r="BX24" s="50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47</v>
      </c>
      <c r="C25" s="53">
        <f t="shared" si="25"/>
        <v>0</v>
      </c>
      <c r="D25" s="53"/>
      <c r="E25" s="53"/>
      <c r="F25" s="48"/>
      <c r="G25" s="54"/>
      <c r="H25" s="55"/>
      <c r="I25" s="55"/>
      <c r="J25" s="55"/>
      <c r="K25" s="55"/>
      <c r="L25" s="100" t="str">
        <f t="shared" si="26"/>
        <v/>
      </c>
      <c r="M25" s="101" t="str">
        <f t="shared" si="27"/>
        <v/>
      </c>
      <c r="N25" s="54"/>
      <c r="O25" s="55"/>
      <c r="P25" s="55"/>
      <c r="Q25" s="55"/>
      <c r="R25" s="55"/>
      <c r="S25" s="100" t="str">
        <f t="shared" si="28"/>
        <v/>
      </c>
      <c r="T25" s="50" t="str">
        <f t="shared" si="29"/>
        <v/>
      </c>
      <c r="U25" s="54"/>
      <c r="V25" s="55"/>
      <c r="W25" s="55"/>
      <c r="X25" s="55"/>
      <c r="Y25" s="55"/>
      <c r="Z25" s="100" t="str">
        <f t="shared" si="30"/>
        <v/>
      </c>
      <c r="AA25" s="101" t="str">
        <f t="shared" si="31"/>
        <v/>
      </c>
      <c r="AB25" s="54"/>
      <c r="AC25" s="55"/>
      <c r="AD25" s="55"/>
      <c r="AE25" s="55"/>
      <c r="AF25" s="55"/>
      <c r="AG25" s="100" t="str">
        <f t="shared" si="32"/>
        <v/>
      </c>
      <c r="AH25" s="50" t="str">
        <f t="shared" si="33"/>
        <v/>
      </c>
      <c r="AI25" s="54"/>
      <c r="AJ25" s="55"/>
      <c r="AK25" s="55"/>
      <c r="AL25" s="55"/>
      <c r="AM25" s="55"/>
      <c r="AN25" s="100" t="str">
        <f t="shared" si="34"/>
        <v/>
      </c>
      <c r="AO25" s="101" t="str">
        <f t="shared" si="35"/>
        <v/>
      </c>
      <c r="AP25" s="54"/>
      <c r="AQ25" s="55"/>
      <c r="AR25" s="55"/>
      <c r="AS25" s="55"/>
      <c r="AT25" s="55"/>
      <c r="AU25" s="49" t="str">
        <f t="shared" si="36"/>
        <v/>
      </c>
      <c r="AV25" s="50" t="str">
        <f t="shared" si="37"/>
        <v/>
      </c>
      <c r="AW25" s="54"/>
      <c r="AX25" s="55"/>
      <c r="AY25" s="55"/>
      <c r="AZ25" s="55"/>
      <c r="BA25" s="55"/>
      <c r="BB25" s="100" t="str">
        <f t="shared" si="38"/>
        <v/>
      </c>
      <c r="BC25" s="101" t="str">
        <f t="shared" si="39"/>
        <v/>
      </c>
      <c r="BD25" s="54"/>
      <c r="BE25" s="55"/>
      <c r="BF25" s="55"/>
      <c r="BG25" s="55"/>
      <c r="BH25" s="55"/>
      <c r="BI25" s="100" t="str">
        <f t="shared" si="40"/>
        <v/>
      </c>
      <c r="BJ25" s="50" t="str">
        <f t="shared" si="41"/>
        <v/>
      </c>
      <c r="BK25" s="54"/>
      <c r="BL25" s="55"/>
      <c r="BM25" s="55"/>
      <c r="BN25" s="55"/>
      <c r="BO25" s="55"/>
      <c r="BP25" s="100" t="str">
        <f t="shared" si="42"/>
        <v/>
      </c>
      <c r="BQ25" s="101" t="str">
        <f t="shared" si="43"/>
        <v/>
      </c>
      <c r="BR25" s="54"/>
      <c r="BS25" s="55"/>
      <c r="BT25" s="55"/>
      <c r="BU25" s="55"/>
      <c r="BV25" s="55"/>
      <c r="BW25" s="100" t="str">
        <f t="shared" si="44"/>
        <v/>
      </c>
      <c r="BX25" s="50" t="str">
        <f t="shared" si="45"/>
        <v/>
      </c>
      <c r="BY25" s="54"/>
      <c r="BZ25" s="55"/>
      <c r="CA25" s="55"/>
      <c r="CB25" s="55"/>
      <c r="CC25" s="55"/>
      <c r="CD25" s="100" t="str">
        <f t="shared" si="46"/>
        <v/>
      </c>
      <c r="CE25" s="101" t="str">
        <f t="shared" si="47"/>
        <v/>
      </c>
      <c r="CF25" s="54"/>
      <c r="CG25" s="55"/>
      <c r="CH25" s="55"/>
      <c r="CI25" s="55"/>
      <c r="CJ25" s="55"/>
      <c r="CK25" s="100" t="str">
        <f t="shared" si="48"/>
        <v/>
      </c>
      <c r="CL25" s="104" t="str">
        <f t="shared" si="49"/>
        <v/>
      </c>
    </row>
    <row r="26" spans="2:90" s="52" customFormat="1" ht="14" x14ac:dyDescent="0.15">
      <c r="B26" s="47" t="s">
        <v>48</v>
      </c>
      <c r="C26" s="53">
        <f t="shared" si="25"/>
        <v>3</v>
      </c>
      <c r="D26" s="53"/>
      <c r="E26" s="53"/>
      <c r="F26" s="48">
        <v>3</v>
      </c>
      <c r="G26" s="54">
        <v>2</v>
      </c>
      <c r="H26" s="55"/>
      <c r="I26" s="55">
        <v>1</v>
      </c>
      <c r="J26" s="55"/>
      <c r="K26" s="55"/>
      <c r="L26" s="56">
        <f t="shared" si="26"/>
        <v>1</v>
      </c>
      <c r="M26" s="57">
        <f t="shared" si="27"/>
        <v>0</v>
      </c>
      <c r="N26" s="55">
        <v>2</v>
      </c>
      <c r="O26" s="55"/>
      <c r="P26" s="55"/>
      <c r="Q26" s="55">
        <v>1</v>
      </c>
      <c r="R26" s="55"/>
      <c r="S26" s="56">
        <f t="shared" si="28"/>
        <v>1</v>
      </c>
      <c r="T26" s="50">
        <f t="shared" si="29"/>
        <v>0.33333333333333331</v>
      </c>
      <c r="U26" s="54"/>
      <c r="V26" s="55"/>
      <c r="W26" s="55"/>
      <c r="X26" s="55">
        <v>2</v>
      </c>
      <c r="Y26" s="55">
        <v>1</v>
      </c>
      <c r="Z26" s="56">
        <f t="shared" si="30"/>
        <v>0.66666666666666663</v>
      </c>
      <c r="AA26" s="57">
        <f t="shared" si="31"/>
        <v>0.66666666666666663</v>
      </c>
      <c r="AB26" s="55"/>
      <c r="AC26" s="55"/>
      <c r="AD26" s="55"/>
      <c r="AE26" s="55">
        <v>2</v>
      </c>
      <c r="AF26" s="55">
        <v>1</v>
      </c>
      <c r="AG26" s="56">
        <f t="shared" si="32"/>
        <v>0.66666666666666663</v>
      </c>
      <c r="AH26" s="50">
        <f t="shared" si="33"/>
        <v>0.66666666666666663</v>
      </c>
      <c r="AI26" s="54">
        <v>1</v>
      </c>
      <c r="AJ26" s="55"/>
      <c r="AK26" s="55"/>
      <c r="AL26" s="55">
        <v>2</v>
      </c>
      <c r="AM26" s="55"/>
      <c r="AN26" s="56">
        <f t="shared" si="34"/>
        <v>1</v>
      </c>
      <c r="AO26" s="57">
        <f t="shared" si="35"/>
        <v>0.66666666666666663</v>
      </c>
      <c r="AP26" s="54"/>
      <c r="AQ26" s="55"/>
      <c r="AR26" s="55"/>
      <c r="AS26" s="55">
        <v>2</v>
      </c>
      <c r="AT26" s="55">
        <v>1</v>
      </c>
      <c r="AU26" s="100">
        <f t="shared" si="36"/>
        <v>0.66666666666666663</v>
      </c>
      <c r="AV26" s="50">
        <f t="shared" si="37"/>
        <v>0.66666666666666663</v>
      </c>
      <c r="AW26" s="54"/>
      <c r="AX26" s="55"/>
      <c r="AY26" s="55"/>
      <c r="AZ26" s="55">
        <v>2</v>
      </c>
      <c r="BA26" s="55">
        <v>1</v>
      </c>
      <c r="BB26" s="56">
        <f t="shared" si="38"/>
        <v>0.66666666666666663</v>
      </c>
      <c r="BC26" s="57">
        <f t="shared" si="39"/>
        <v>0.66666666666666663</v>
      </c>
      <c r="BD26" s="55"/>
      <c r="BE26" s="55"/>
      <c r="BF26" s="55"/>
      <c r="BG26" s="55"/>
      <c r="BH26" s="55"/>
      <c r="BI26" s="56">
        <f t="shared" si="40"/>
        <v>0</v>
      </c>
      <c r="BJ26" s="50">
        <f t="shared" si="41"/>
        <v>0</v>
      </c>
      <c r="BK26" s="54"/>
      <c r="BL26" s="55"/>
      <c r="BM26" s="55"/>
      <c r="BN26" s="55"/>
      <c r="BO26" s="55"/>
      <c r="BP26" s="56">
        <f t="shared" si="42"/>
        <v>0</v>
      </c>
      <c r="BQ26" s="57">
        <f t="shared" si="43"/>
        <v>0</v>
      </c>
      <c r="BR26" s="55"/>
      <c r="BS26" s="55"/>
      <c r="BT26" s="55"/>
      <c r="BU26" s="55"/>
      <c r="BV26" s="55"/>
      <c r="BW26" s="56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56">
        <f t="shared" si="46"/>
        <v>0</v>
      </c>
      <c r="CE26" s="57">
        <f t="shared" si="47"/>
        <v>0</v>
      </c>
      <c r="CF26" s="54"/>
      <c r="CG26" s="55"/>
      <c r="CH26" s="55"/>
      <c r="CI26" s="55"/>
      <c r="CJ26" s="55"/>
      <c r="CK26" s="56">
        <f t="shared" si="48"/>
        <v>0</v>
      </c>
      <c r="CL26" s="77">
        <f t="shared" si="49"/>
        <v>0</v>
      </c>
    </row>
    <row r="27" spans="2:90" s="52" customFormat="1" ht="14" x14ac:dyDescent="0.15">
      <c r="B27" s="47" t="s">
        <v>49</v>
      </c>
      <c r="C27" s="53">
        <f t="shared" si="25"/>
        <v>0</v>
      </c>
      <c r="D27" s="53"/>
      <c r="E27" s="53"/>
      <c r="F27" s="48"/>
      <c r="G27" s="54"/>
      <c r="H27" s="55"/>
      <c r="I27" s="55"/>
      <c r="J27" s="55"/>
      <c r="K27" s="55"/>
      <c r="L27" s="59"/>
      <c r="M27" s="60"/>
      <c r="N27" s="55"/>
      <c r="O27" s="55"/>
      <c r="P27" s="55"/>
      <c r="Q27" s="55"/>
      <c r="R27" s="55"/>
      <c r="S27" s="56"/>
      <c r="T27" s="50"/>
      <c r="U27" s="54"/>
      <c r="V27" s="55"/>
      <c r="W27" s="55"/>
      <c r="X27" s="55"/>
      <c r="Y27" s="55"/>
      <c r="Z27" s="59"/>
      <c r="AA27" s="60"/>
      <c r="AB27" s="55"/>
      <c r="AC27" s="55"/>
      <c r="AD27" s="55"/>
      <c r="AE27" s="55"/>
      <c r="AF27" s="55"/>
      <c r="AG27" s="56"/>
      <c r="AH27" s="50"/>
      <c r="AI27" s="54"/>
      <c r="AJ27" s="55"/>
      <c r="AK27" s="55"/>
      <c r="AL27" s="55"/>
      <c r="AM27" s="55"/>
      <c r="AN27" s="59"/>
      <c r="AO27" s="60"/>
      <c r="AP27" s="55"/>
      <c r="AQ27" s="55"/>
      <c r="AR27" s="55"/>
      <c r="AS27" s="55"/>
      <c r="AT27" s="55"/>
      <c r="AU27" s="56"/>
      <c r="AV27" s="50"/>
      <c r="AW27" s="54"/>
      <c r="AX27" s="55"/>
      <c r="AY27" s="55"/>
      <c r="AZ27" s="55"/>
      <c r="BA27" s="55"/>
      <c r="BB27" s="59"/>
      <c r="BC27" s="60"/>
      <c r="BD27" s="55"/>
      <c r="BE27" s="55"/>
      <c r="BF27" s="55"/>
      <c r="BG27" s="55"/>
      <c r="BH27" s="55"/>
      <c r="BI27" s="56"/>
      <c r="BJ27" s="50"/>
      <c r="BK27" s="54"/>
      <c r="BL27" s="55"/>
      <c r="BM27" s="55"/>
      <c r="BN27" s="55"/>
      <c r="BO27" s="55"/>
      <c r="BP27" s="59"/>
      <c r="BQ27" s="60"/>
      <c r="BR27" s="55"/>
      <c r="BS27" s="55"/>
      <c r="BT27" s="55"/>
      <c r="BU27" s="55"/>
      <c r="BV27" s="55"/>
      <c r="BW27" s="56"/>
      <c r="BX27" s="50"/>
      <c r="BY27" s="54"/>
      <c r="BZ27" s="55"/>
      <c r="CA27" s="55"/>
      <c r="CB27" s="55"/>
      <c r="CC27" s="55"/>
      <c r="CD27" s="59"/>
      <c r="CE27" s="60"/>
      <c r="CF27" s="54"/>
      <c r="CG27" s="55"/>
      <c r="CH27" s="55"/>
      <c r="CI27" s="55"/>
      <c r="CJ27" s="55"/>
      <c r="CK27" s="59"/>
      <c r="CL27" s="78"/>
    </row>
    <row r="28" spans="2:90" s="52" customFormat="1" ht="14" x14ac:dyDescent="0.15">
      <c r="B28" s="47" t="s">
        <v>68</v>
      </c>
      <c r="C28" s="53">
        <f>F28+D28+E28</f>
        <v>0</v>
      </c>
      <c r="D28" s="53"/>
      <c r="E28" s="53"/>
      <c r="F28" s="48"/>
      <c r="G28" s="54"/>
      <c r="H28" s="55"/>
      <c r="I28" s="55"/>
      <c r="J28" s="55"/>
      <c r="K28" s="55"/>
      <c r="L28" s="59"/>
      <c r="M28" s="60"/>
      <c r="N28" s="55"/>
      <c r="O28" s="55"/>
      <c r="P28" s="55"/>
      <c r="Q28" s="55"/>
      <c r="R28" s="55"/>
      <c r="S28" s="56"/>
      <c r="T28" s="50"/>
      <c r="U28" s="54"/>
      <c r="V28" s="55"/>
      <c r="W28" s="55"/>
      <c r="X28" s="55"/>
      <c r="Y28" s="55"/>
      <c r="Z28" s="59"/>
      <c r="AA28" s="60"/>
      <c r="AB28" s="55"/>
      <c r="AC28" s="55"/>
      <c r="AD28" s="55"/>
      <c r="AE28" s="55"/>
      <c r="AF28" s="55"/>
      <c r="AG28" s="56"/>
      <c r="AH28" s="50"/>
      <c r="AI28" s="54"/>
      <c r="AJ28" s="55"/>
      <c r="AK28" s="55"/>
      <c r="AL28" s="55"/>
      <c r="AM28" s="55"/>
      <c r="AN28" s="59"/>
      <c r="AO28" s="60"/>
      <c r="AP28" s="55"/>
      <c r="AQ28" s="55"/>
      <c r="AR28" s="55"/>
      <c r="AS28" s="55"/>
      <c r="AT28" s="55"/>
      <c r="AU28" s="56"/>
      <c r="AV28" s="50"/>
      <c r="AW28" s="54"/>
      <c r="AX28" s="55"/>
      <c r="AY28" s="55"/>
      <c r="AZ28" s="55"/>
      <c r="BA28" s="55"/>
      <c r="BB28" s="59"/>
      <c r="BC28" s="60"/>
      <c r="BD28" s="55"/>
      <c r="BE28" s="55"/>
      <c r="BF28" s="55"/>
      <c r="BG28" s="55"/>
      <c r="BH28" s="55"/>
      <c r="BI28" s="56"/>
      <c r="BJ28" s="50"/>
      <c r="BK28" s="54"/>
      <c r="BL28" s="55"/>
      <c r="BM28" s="55"/>
      <c r="BN28" s="55"/>
      <c r="BO28" s="55"/>
      <c r="BP28" s="59"/>
      <c r="BQ28" s="60"/>
      <c r="BR28" s="55"/>
      <c r="BS28" s="55"/>
      <c r="BT28" s="55"/>
      <c r="BU28" s="55"/>
      <c r="BV28" s="55"/>
      <c r="BW28" s="56"/>
      <c r="BX28" s="50"/>
      <c r="BY28" s="54"/>
      <c r="BZ28" s="55"/>
      <c r="CA28" s="55"/>
      <c r="CB28" s="55"/>
      <c r="CC28" s="55"/>
      <c r="CD28" s="59"/>
      <c r="CE28" s="60"/>
      <c r="CF28" s="54"/>
      <c r="CG28" s="55"/>
      <c r="CH28" s="55"/>
      <c r="CI28" s="55"/>
      <c r="CJ28" s="55"/>
      <c r="CK28" s="59"/>
      <c r="CL28" s="78"/>
    </row>
    <row r="29" spans="2:90" s="52" customFormat="1" ht="14" x14ac:dyDescent="0.15">
      <c r="B29" s="47" t="s">
        <v>70</v>
      </c>
      <c r="C29" s="53">
        <f>F29+D29+E29</f>
        <v>0</v>
      </c>
      <c r="D29" s="53"/>
      <c r="E29" s="53"/>
      <c r="F29" s="48"/>
      <c r="G29" s="54"/>
      <c r="H29" s="55"/>
      <c r="I29" s="55"/>
      <c r="J29" s="55"/>
      <c r="K29" s="55"/>
      <c r="L29" s="59"/>
      <c r="M29" s="60"/>
      <c r="N29" s="55"/>
      <c r="O29" s="55"/>
      <c r="P29" s="55"/>
      <c r="Q29" s="55"/>
      <c r="R29" s="55"/>
      <c r="S29" s="56"/>
      <c r="T29" s="50"/>
      <c r="U29" s="54"/>
      <c r="V29" s="55"/>
      <c r="W29" s="55"/>
      <c r="X29" s="55"/>
      <c r="Y29" s="55"/>
      <c r="Z29" s="59"/>
      <c r="AA29" s="60"/>
      <c r="AB29" s="55"/>
      <c r="AC29" s="55"/>
      <c r="AD29" s="55"/>
      <c r="AE29" s="55"/>
      <c r="AF29" s="55"/>
      <c r="AG29" s="56"/>
      <c r="AH29" s="50"/>
      <c r="AI29" s="54"/>
      <c r="AJ29" s="55"/>
      <c r="AK29" s="55"/>
      <c r="AL29" s="55"/>
      <c r="AM29" s="55"/>
      <c r="AN29" s="59"/>
      <c r="AO29" s="60"/>
      <c r="AP29" s="55"/>
      <c r="AQ29" s="55"/>
      <c r="AR29" s="55"/>
      <c r="AS29" s="55"/>
      <c r="AT29" s="55"/>
      <c r="AU29" s="56"/>
      <c r="AV29" s="50"/>
      <c r="AW29" s="54"/>
      <c r="AX29" s="55"/>
      <c r="AY29" s="55"/>
      <c r="AZ29" s="55"/>
      <c r="BA29" s="55"/>
      <c r="BB29" s="59"/>
      <c r="BC29" s="60"/>
      <c r="BD29" s="55"/>
      <c r="BE29" s="55"/>
      <c r="BF29" s="55"/>
      <c r="BG29" s="55"/>
      <c r="BH29" s="55"/>
      <c r="BI29" s="56"/>
      <c r="BJ29" s="50"/>
      <c r="BK29" s="54"/>
      <c r="BL29" s="55"/>
      <c r="BM29" s="55"/>
      <c r="BN29" s="55"/>
      <c r="BO29" s="55"/>
      <c r="BP29" s="59"/>
      <c r="BQ29" s="60"/>
      <c r="BR29" s="55"/>
      <c r="BS29" s="55"/>
      <c r="BT29" s="55"/>
      <c r="BU29" s="55"/>
      <c r="BV29" s="55"/>
      <c r="BW29" s="56"/>
      <c r="BX29" s="50"/>
      <c r="BY29" s="54"/>
      <c r="BZ29" s="55"/>
      <c r="CA29" s="55"/>
      <c r="CB29" s="55"/>
      <c r="CC29" s="55"/>
      <c r="CD29" s="59"/>
      <c r="CE29" s="60"/>
      <c r="CF29" s="54"/>
      <c r="CG29" s="55"/>
      <c r="CH29" s="55"/>
      <c r="CI29" s="55"/>
      <c r="CJ29" s="55"/>
      <c r="CK29" s="56"/>
      <c r="CL29" s="77"/>
    </row>
    <row r="30" spans="2:90" s="52" customFormat="1" ht="14" x14ac:dyDescent="0.15">
      <c r="B30" s="47" t="s">
        <v>72</v>
      </c>
      <c r="C30" s="53">
        <v>0</v>
      </c>
      <c r="D30" s="53"/>
      <c r="E30" s="53"/>
      <c r="F30" s="48"/>
      <c r="G30" s="54"/>
      <c r="H30" s="55"/>
      <c r="I30" s="55"/>
      <c r="J30" s="55"/>
      <c r="K30" s="55"/>
      <c r="L30" s="59"/>
      <c r="M30" s="60"/>
      <c r="N30" s="55"/>
      <c r="O30" s="55"/>
      <c r="P30" s="55"/>
      <c r="Q30" s="55"/>
      <c r="R30" s="55"/>
      <c r="S30" s="56"/>
      <c r="T30" s="50"/>
      <c r="U30" s="54"/>
      <c r="V30" s="55"/>
      <c r="W30" s="55"/>
      <c r="X30" s="55"/>
      <c r="Y30" s="55"/>
      <c r="Z30" s="59"/>
      <c r="AA30" s="60"/>
      <c r="AB30" s="55"/>
      <c r="AC30" s="55"/>
      <c r="AD30" s="55"/>
      <c r="AE30" s="55"/>
      <c r="AF30" s="55"/>
      <c r="AG30" s="56"/>
      <c r="AH30" s="50"/>
      <c r="AI30" s="54"/>
      <c r="AJ30" s="55"/>
      <c r="AK30" s="55"/>
      <c r="AL30" s="55"/>
      <c r="AM30" s="55"/>
      <c r="AN30" s="59"/>
      <c r="AO30" s="60"/>
      <c r="AP30" s="55"/>
      <c r="AQ30" s="55"/>
      <c r="AR30" s="55"/>
      <c r="AS30" s="55"/>
      <c r="AT30" s="55"/>
      <c r="AU30" s="56"/>
      <c r="AV30" s="50"/>
      <c r="AW30" s="54"/>
      <c r="AX30" s="55"/>
      <c r="AY30" s="55"/>
      <c r="AZ30" s="55"/>
      <c r="BA30" s="55"/>
      <c r="BB30" s="59"/>
      <c r="BC30" s="60"/>
      <c r="BD30" s="55"/>
      <c r="BE30" s="55"/>
      <c r="BF30" s="55"/>
      <c r="BG30" s="55"/>
      <c r="BH30" s="55"/>
      <c r="BI30" s="56"/>
      <c r="BJ30" s="50"/>
      <c r="BK30" s="54"/>
      <c r="BL30" s="55"/>
      <c r="BM30" s="55"/>
      <c r="BN30" s="55"/>
      <c r="BO30" s="55"/>
      <c r="BP30" s="59"/>
      <c r="BQ30" s="60"/>
      <c r="BR30" s="55"/>
      <c r="BS30" s="55"/>
      <c r="BT30" s="55"/>
      <c r="BU30" s="55"/>
      <c r="BV30" s="55"/>
      <c r="BW30" s="56"/>
      <c r="BX30" s="50"/>
      <c r="BY30" s="54"/>
      <c r="BZ30" s="55"/>
      <c r="CA30" s="55"/>
      <c r="CB30" s="55"/>
      <c r="CC30" s="55"/>
      <c r="CD30" s="56"/>
      <c r="CE30" s="60"/>
      <c r="CF30" s="79"/>
      <c r="CG30" s="74"/>
      <c r="CH30" s="74"/>
      <c r="CI30" s="74"/>
      <c r="CJ30" s="74"/>
      <c r="CK30" s="75"/>
      <c r="CL30" s="102"/>
    </row>
    <row r="31" spans="2:90" s="52" customFormat="1" ht="14" x14ac:dyDescent="0.15">
      <c r="B31" s="47" t="s">
        <v>73</v>
      </c>
      <c r="C31" s="53">
        <v>0</v>
      </c>
      <c r="D31" s="53"/>
      <c r="E31" s="53"/>
      <c r="F31" s="48"/>
      <c r="G31" s="95"/>
      <c r="H31" s="96"/>
      <c r="I31" s="96"/>
      <c r="J31" s="96"/>
      <c r="K31" s="96"/>
      <c r="L31" s="97"/>
      <c r="M31" s="98"/>
      <c r="N31" s="55"/>
      <c r="O31" s="55"/>
      <c r="P31" s="55"/>
      <c r="Q31" s="55"/>
      <c r="R31" s="55"/>
      <c r="S31" s="56"/>
      <c r="T31" s="50"/>
      <c r="U31" s="83"/>
      <c r="V31" s="84"/>
      <c r="W31" s="84"/>
      <c r="X31" s="84"/>
      <c r="Y31" s="84"/>
      <c r="Z31" s="85"/>
      <c r="AA31" s="86"/>
      <c r="AB31" s="55"/>
      <c r="AC31" s="55"/>
      <c r="AD31" s="55"/>
      <c r="AE31" s="55"/>
      <c r="AF31" s="55"/>
      <c r="AG31" s="56"/>
      <c r="AH31" s="50"/>
      <c r="AI31" s="83"/>
      <c r="AJ31" s="84"/>
      <c r="AK31" s="84"/>
      <c r="AL31" s="84"/>
      <c r="AM31" s="84"/>
      <c r="AN31" s="85"/>
      <c r="AO31" s="86"/>
      <c r="AP31" s="55"/>
      <c r="AQ31" s="55"/>
      <c r="AR31" s="55"/>
      <c r="AS31" s="55"/>
      <c r="AT31" s="55"/>
      <c r="AU31" s="56"/>
      <c r="AV31" s="50"/>
      <c r="AW31" s="83"/>
      <c r="AX31" s="84"/>
      <c r="AY31" s="84"/>
      <c r="AZ31" s="84"/>
      <c r="BA31" s="84"/>
      <c r="BB31" s="85"/>
      <c r="BC31" s="86"/>
      <c r="BD31" s="55"/>
      <c r="BE31" s="55"/>
      <c r="BF31" s="55"/>
      <c r="BG31" s="55"/>
      <c r="BH31" s="55"/>
      <c r="BI31" s="56"/>
      <c r="BJ31" s="50"/>
      <c r="BK31" s="83"/>
      <c r="BL31" s="84"/>
      <c r="BM31" s="84"/>
      <c r="BN31" s="84"/>
      <c r="BO31" s="84"/>
      <c r="BP31" s="85"/>
      <c r="BQ31" s="86"/>
      <c r="BR31" s="55"/>
      <c r="BS31" s="55"/>
      <c r="BT31" s="55"/>
      <c r="BU31" s="55"/>
      <c r="BV31" s="55"/>
      <c r="BW31" s="56"/>
      <c r="BX31" s="49"/>
      <c r="BY31" s="65"/>
      <c r="BZ31" s="66"/>
      <c r="CA31" s="66"/>
      <c r="CB31" s="66"/>
      <c r="CC31" s="66"/>
      <c r="CD31" s="67"/>
      <c r="CE31" s="92"/>
      <c r="CF31" s="55"/>
      <c r="CG31" s="55"/>
      <c r="CH31" s="55"/>
      <c r="CI31" s="55"/>
      <c r="CJ31" s="55"/>
      <c r="CK31" s="56"/>
      <c r="CL31" s="91"/>
    </row>
    <row r="32" spans="2:90" s="52" customFormat="1" ht="14" x14ac:dyDescent="0.15">
      <c r="B32" s="47" t="s">
        <v>74</v>
      </c>
      <c r="C32" s="53">
        <v>0</v>
      </c>
      <c r="D32" s="53"/>
      <c r="E32" s="53"/>
      <c r="F32" s="48">
        <f>C32-D32-E32</f>
        <v>0</v>
      </c>
      <c r="G32" s="93"/>
      <c r="H32" s="70"/>
      <c r="I32" s="70"/>
      <c r="J32" s="70"/>
      <c r="K32" s="70"/>
      <c r="L32" s="71"/>
      <c r="M32" s="72"/>
      <c r="N32" s="55"/>
      <c r="O32" s="55"/>
      <c r="P32" s="55"/>
      <c r="Q32" s="55"/>
      <c r="R32" s="55"/>
      <c r="S32" s="56"/>
      <c r="T32" s="50"/>
      <c r="U32" s="93"/>
      <c r="V32" s="70"/>
      <c r="W32" s="70"/>
      <c r="X32" s="70"/>
      <c r="Y32" s="70"/>
      <c r="Z32" s="71"/>
      <c r="AA32" s="72"/>
      <c r="AB32" s="55"/>
      <c r="AC32" s="55"/>
      <c r="AD32" s="55"/>
      <c r="AE32" s="55"/>
      <c r="AF32" s="55"/>
      <c r="AG32" s="56"/>
      <c r="AH32" s="50"/>
      <c r="AI32" s="93"/>
      <c r="AJ32" s="70"/>
      <c r="AK32" s="70"/>
      <c r="AL32" s="70"/>
      <c r="AM32" s="70"/>
      <c r="AN32" s="71"/>
      <c r="AO32" s="72"/>
      <c r="AP32" s="55"/>
      <c r="AQ32" s="55"/>
      <c r="AR32" s="55"/>
      <c r="AS32" s="55"/>
      <c r="AT32" s="55"/>
      <c r="AU32" s="56"/>
      <c r="AV32" s="50"/>
      <c r="AW32" s="93"/>
      <c r="AX32" s="70"/>
      <c r="AY32" s="70"/>
      <c r="AZ32" s="70"/>
      <c r="BA32" s="70"/>
      <c r="BB32" s="71"/>
      <c r="BC32" s="72"/>
      <c r="BD32" s="55"/>
      <c r="BE32" s="55"/>
      <c r="BF32" s="55"/>
      <c r="BG32" s="55"/>
      <c r="BH32" s="55"/>
      <c r="BI32" s="56"/>
      <c r="BJ32" s="50"/>
      <c r="BK32" s="93"/>
      <c r="BL32" s="70"/>
      <c r="BM32" s="70"/>
      <c r="BN32" s="70"/>
      <c r="BO32" s="70"/>
      <c r="BP32" s="71"/>
      <c r="BQ32" s="72"/>
      <c r="BR32" s="55"/>
      <c r="BS32" s="55"/>
      <c r="BT32" s="55"/>
      <c r="BU32" s="55"/>
      <c r="BV32" s="55"/>
      <c r="BW32" s="56"/>
      <c r="BX32" s="49"/>
      <c r="BY32" s="93"/>
      <c r="BZ32" s="70"/>
      <c r="CA32" s="70"/>
      <c r="CB32" s="70"/>
      <c r="CC32" s="70"/>
      <c r="CD32" s="94"/>
      <c r="CE32" s="99"/>
      <c r="CF32" s="55"/>
      <c r="CG32" s="55"/>
      <c r="CH32" s="55"/>
      <c r="CI32" s="55"/>
      <c r="CJ32" s="55"/>
      <c r="CK32" s="56"/>
      <c r="CL32" s="49"/>
    </row>
  </sheetData>
  <mergeCells count="32">
    <mergeCell ref="CF3:CL3"/>
    <mergeCell ref="CF19:CL19"/>
    <mergeCell ref="BK19:BQ19"/>
    <mergeCell ref="BR19:BX19"/>
    <mergeCell ref="BY3:CE3"/>
    <mergeCell ref="BY19:CE19"/>
    <mergeCell ref="BR3:BX3"/>
    <mergeCell ref="B19:B20"/>
    <mergeCell ref="C19:C20"/>
    <mergeCell ref="D19:D20"/>
    <mergeCell ref="E19:E20"/>
    <mergeCell ref="G19:M19"/>
    <mergeCell ref="N19:T19"/>
    <mergeCell ref="U19:AA19"/>
    <mergeCell ref="AB19:AH19"/>
    <mergeCell ref="AI19:AO19"/>
    <mergeCell ref="AP19:AV19"/>
    <mergeCell ref="AW19:BC19"/>
    <mergeCell ref="BD19:BJ19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40</v>
      </c>
    </row>
    <row r="2" spans="1:90" x14ac:dyDescent="0.15">
      <c r="B2" t="str">
        <f>"Freshmen Retention - "&amp;$A$1</f>
        <v>Freshmen Retention - International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26</v>
      </c>
      <c r="D5" s="53">
        <v>3</v>
      </c>
      <c r="E5" s="53"/>
      <c r="F5" s="48">
        <v>23</v>
      </c>
      <c r="G5" s="54">
        <v>18</v>
      </c>
      <c r="H5" s="55"/>
      <c r="I5" s="55">
        <v>1</v>
      </c>
      <c r="J5" s="55"/>
      <c r="K5" s="55">
        <v>4</v>
      </c>
      <c r="L5" s="49">
        <f t="shared" ref="L5:L11" si="1">IF($F5="","",((G5+H5+I5+J5)/$F5))</f>
        <v>0.82608695652173914</v>
      </c>
      <c r="M5" s="50">
        <f t="shared" ref="M5:M11" si="2">IF($F5="","",(J5/$F5))</f>
        <v>0</v>
      </c>
      <c r="N5" s="54">
        <v>16</v>
      </c>
      <c r="O5" s="55"/>
      <c r="P5" s="55"/>
      <c r="Q5" s="55"/>
      <c r="R5" s="55">
        <v>7</v>
      </c>
      <c r="S5" s="49">
        <f t="shared" ref="S5:S11" si="3">IF($F5="","",((N5+O5+P5+Q5)/$F5))</f>
        <v>0.69565217391304346</v>
      </c>
      <c r="T5" s="50">
        <f t="shared" ref="T5:T11" si="4">IF($F5="","",(Q5/$F5))</f>
        <v>0</v>
      </c>
      <c r="U5" s="54">
        <v>12</v>
      </c>
      <c r="V5" s="55"/>
      <c r="W5" s="55">
        <v>2</v>
      </c>
      <c r="X5" s="55">
        <v>2</v>
      </c>
      <c r="Y5" s="55">
        <v>7</v>
      </c>
      <c r="Z5" s="49">
        <f t="shared" ref="Z5:Z11" si="5">IF($F5="","",((U5+V5+W5+X5)/$F5))</f>
        <v>0.69565217391304346</v>
      </c>
      <c r="AA5" s="50">
        <f t="shared" ref="AA5:AA11" si="6">IF($F5="","",(X5/$F5))</f>
        <v>8.6956521739130432E-2</v>
      </c>
      <c r="AB5" s="54">
        <v>7</v>
      </c>
      <c r="AC5" s="55"/>
      <c r="AD5" s="55">
        <v>1</v>
      </c>
      <c r="AE5" s="55">
        <v>7</v>
      </c>
      <c r="AF5" s="55">
        <v>8</v>
      </c>
      <c r="AG5" s="49">
        <f t="shared" ref="AG5:AG11" si="7">IF($F5="","",((AB5+AC5+AD5+AE5)/$F5))</f>
        <v>0.65217391304347827</v>
      </c>
      <c r="AH5" s="50">
        <f t="shared" ref="AH5:AH11" si="8">IF($F5="","",(AE5/$F5))</f>
        <v>0.30434782608695654</v>
      </c>
      <c r="AI5" s="54">
        <v>2</v>
      </c>
      <c r="AJ5" s="55"/>
      <c r="AK5" s="55"/>
      <c r="AL5" s="55">
        <v>13</v>
      </c>
      <c r="AM5" s="55">
        <v>8</v>
      </c>
      <c r="AN5" s="49">
        <f t="shared" ref="AN5:AN11" si="9">IF($F5="","",((AI5+AJ5+AK5+AL5)/$F5))</f>
        <v>0.65217391304347827</v>
      </c>
      <c r="AO5" s="50">
        <f t="shared" ref="AO5:AO11" si="10">IF($F5="","",(AL5/$F5))</f>
        <v>0.56521739130434778</v>
      </c>
      <c r="AP5" s="54"/>
      <c r="AQ5" s="55"/>
      <c r="AR5" s="55"/>
      <c r="AS5" s="55">
        <v>15</v>
      </c>
      <c r="AT5" s="55">
        <v>8</v>
      </c>
      <c r="AU5" s="49">
        <f t="shared" ref="AU5:AU10" si="11">IF($F5="","",((AP5+AQ5+AR5+AS5)/$F5))</f>
        <v>0.65217391304347827</v>
      </c>
      <c r="AV5" s="50">
        <f t="shared" ref="AV5:AV11" si="12">IF($F5="","",(AS5/$F5))</f>
        <v>0.65217391304347827</v>
      </c>
      <c r="AW5" s="54">
        <v>1</v>
      </c>
      <c r="AX5" s="55"/>
      <c r="AY5" s="55"/>
      <c r="AZ5" s="55">
        <v>15</v>
      </c>
      <c r="BA5" s="55">
        <v>7</v>
      </c>
      <c r="BB5" s="49">
        <f t="shared" ref="BB5:BB11" si="13">IF($F5="","",((AW5+AX5+AY5+AZ5)/$F5))</f>
        <v>0.69565217391304346</v>
      </c>
      <c r="BC5" s="50">
        <f t="shared" ref="BC5:BC11" si="14">IF($F5="","",(AZ5/$F5))</f>
        <v>0.65217391304347827</v>
      </c>
      <c r="BD5" s="54">
        <v>2</v>
      </c>
      <c r="BE5" s="55"/>
      <c r="BF5" s="55"/>
      <c r="BG5" s="55">
        <v>16</v>
      </c>
      <c r="BH5" s="55">
        <v>5</v>
      </c>
      <c r="BI5" s="49">
        <f t="shared" ref="BI5:BI11" si="15">IF($F5="","",((BD5+BE5+BF5+BG5)/$F5))</f>
        <v>0.78260869565217395</v>
      </c>
      <c r="BJ5" s="50">
        <f t="shared" ref="BJ5:BJ11" si="16">IF($F5="","",(BG5/$F5))</f>
        <v>0.69565217391304346</v>
      </c>
      <c r="BK5" s="54">
        <v>1</v>
      </c>
      <c r="BL5" s="55"/>
      <c r="BM5" s="55"/>
      <c r="BN5" s="55">
        <v>17</v>
      </c>
      <c r="BO5" s="55">
        <f>F5-(BK5+BN5)</f>
        <v>5</v>
      </c>
      <c r="BP5" s="49">
        <f t="shared" ref="BP5:BP11" si="17">IF($F5="","",((BK5+BL5+BM5+BN5)/$F5))</f>
        <v>0.78260869565217395</v>
      </c>
      <c r="BQ5" s="50">
        <f t="shared" ref="BQ5:BQ11" si="18">IF($F5="","",(BN5/$F5))</f>
        <v>0.73913043478260865</v>
      </c>
      <c r="BR5" s="54">
        <v>1</v>
      </c>
      <c r="BS5" s="55"/>
      <c r="BT5" s="55"/>
      <c r="BU5" s="55">
        <v>17</v>
      </c>
      <c r="BV5" s="55">
        <v>5</v>
      </c>
      <c r="BW5" s="49">
        <f t="shared" ref="BW5:BW11" si="19">IF($F5="","",((BR5+BS5+BT5+BU5)/$F5))</f>
        <v>0.78260869565217395</v>
      </c>
      <c r="BX5" s="50">
        <f t="shared" ref="BX5:BX11" si="20">IF($F5="","",(BU5/$F5))</f>
        <v>0.73913043478260865</v>
      </c>
      <c r="BY5" s="54">
        <v>1</v>
      </c>
      <c r="BZ5" s="55"/>
      <c r="CA5" s="55"/>
      <c r="CB5" s="55">
        <v>17</v>
      </c>
      <c r="CC5" s="55">
        <v>5</v>
      </c>
      <c r="CD5" s="49">
        <f t="shared" ref="CD5:CD12" si="21">IF($F5="","",((BY5+BZ5+CA5+CB5)/$F5))</f>
        <v>0.78260869565217395</v>
      </c>
      <c r="CE5" s="50">
        <f t="shared" ref="CE5:CE12" si="22">IF($F5="","",(CB5/$F5))</f>
        <v>0.73913043478260865</v>
      </c>
      <c r="CF5" s="54"/>
      <c r="CG5" s="55"/>
      <c r="CH5" s="55"/>
      <c r="CI5" s="55">
        <v>18</v>
      </c>
      <c r="CJ5" s="55">
        <v>5</v>
      </c>
      <c r="CK5" s="49">
        <f t="shared" ref="CK5:CK13" si="23">IF($F5="","",((CF5+CG5+CH5+CI5)/$F5))</f>
        <v>0.78260869565217395</v>
      </c>
      <c r="CL5" s="76">
        <f t="shared" ref="CL5:CL13" si="24">IF($F5="","",(CI5/$F5))</f>
        <v>0.78260869565217395</v>
      </c>
    </row>
    <row r="6" spans="1:90" s="52" customFormat="1" ht="14" x14ac:dyDescent="0.15">
      <c r="B6" s="47" t="s">
        <v>25</v>
      </c>
      <c r="C6" s="53">
        <f t="shared" si="0"/>
        <v>74</v>
      </c>
      <c r="D6" s="53"/>
      <c r="E6" s="53"/>
      <c r="F6" s="48">
        <v>74</v>
      </c>
      <c r="G6" s="54">
        <v>59</v>
      </c>
      <c r="H6" s="55"/>
      <c r="I6" s="55">
        <v>2</v>
      </c>
      <c r="J6" s="55"/>
      <c r="K6" s="55">
        <v>13</v>
      </c>
      <c r="L6" s="49">
        <f t="shared" si="1"/>
        <v>0.82432432432432434</v>
      </c>
      <c r="M6" s="50">
        <f t="shared" si="2"/>
        <v>0</v>
      </c>
      <c r="N6" s="54">
        <v>46</v>
      </c>
      <c r="O6" s="55"/>
      <c r="P6" s="55">
        <v>1</v>
      </c>
      <c r="Q6" s="55"/>
      <c r="R6" s="55">
        <v>27</v>
      </c>
      <c r="S6" s="49">
        <f t="shared" si="3"/>
        <v>0.63513513513513509</v>
      </c>
      <c r="T6" s="50">
        <f t="shared" si="4"/>
        <v>0</v>
      </c>
      <c r="U6" s="54">
        <v>42</v>
      </c>
      <c r="V6" s="55">
        <v>3</v>
      </c>
      <c r="W6" s="55">
        <v>1</v>
      </c>
      <c r="X6" s="55"/>
      <c r="Y6" s="55">
        <v>28</v>
      </c>
      <c r="Z6" s="49">
        <f t="shared" si="5"/>
        <v>0.6216216216216216</v>
      </c>
      <c r="AA6" s="50">
        <f t="shared" si="6"/>
        <v>0</v>
      </c>
      <c r="AB6" s="54">
        <v>25</v>
      </c>
      <c r="AC6" s="55"/>
      <c r="AD6" s="55">
        <v>2</v>
      </c>
      <c r="AE6" s="55">
        <v>17</v>
      </c>
      <c r="AF6" s="55">
        <v>30</v>
      </c>
      <c r="AG6" s="49">
        <f t="shared" si="7"/>
        <v>0.59459459459459463</v>
      </c>
      <c r="AH6" s="50">
        <f t="shared" si="8"/>
        <v>0.22972972972972974</v>
      </c>
      <c r="AI6" s="54">
        <v>7</v>
      </c>
      <c r="AJ6" s="55"/>
      <c r="AK6" s="55">
        <v>2</v>
      </c>
      <c r="AL6" s="55">
        <v>33</v>
      </c>
      <c r="AM6" s="55">
        <v>32</v>
      </c>
      <c r="AN6" s="49">
        <f t="shared" si="9"/>
        <v>0.56756756756756754</v>
      </c>
      <c r="AO6" s="50">
        <f t="shared" si="10"/>
        <v>0.44594594594594594</v>
      </c>
      <c r="AP6" s="54">
        <v>2</v>
      </c>
      <c r="AQ6" s="55"/>
      <c r="AR6" s="55"/>
      <c r="AS6" s="55">
        <v>38</v>
      </c>
      <c r="AT6" s="55">
        <v>34</v>
      </c>
      <c r="AU6" s="49">
        <f t="shared" si="11"/>
        <v>0.54054054054054057</v>
      </c>
      <c r="AV6" s="50">
        <f t="shared" si="12"/>
        <v>0.51351351351351349</v>
      </c>
      <c r="AW6" s="54">
        <v>1</v>
      </c>
      <c r="AX6" s="55"/>
      <c r="AY6" s="55"/>
      <c r="AZ6" s="55">
        <v>39</v>
      </c>
      <c r="BA6" s="55">
        <v>34</v>
      </c>
      <c r="BB6" s="49">
        <f t="shared" si="13"/>
        <v>0.54054054054054057</v>
      </c>
      <c r="BC6" s="50">
        <f t="shared" si="14"/>
        <v>0.52702702702702697</v>
      </c>
      <c r="BD6" s="54"/>
      <c r="BE6" s="55"/>
      <c r="BF6" s="55"/>
      <c r="BG6" s="55">
        <v>40</v>
      </c>
      <c r="BH6" s="55">
        <f>F6-BG6</f>
        <v>34</v>
      </c>
      <c r="BI6" s="49">
        <f t="shared" si="15"/>
        <v>0.54054054054054057</v>
      </c>
      <c r="BJ6" s="50">
        <f t="shared" si="16"/>
        <v>0.54054054054054057</v>
      </c>
      <c r="BK6" s="54"/>
      <c r="BL6" s="55"/>
      <c r="BM6" s="55"/>
      <c r="BN6" s="55">
        <v>41</v>
      </c>
      <c r="BO6" s="55">
        <v>33</v>
      </c>
      <c r="BP6" s="49">
        <f t="shared" si="17"/>
        <v>0.55405405405405406</v>
      </c>
      <c r="BQ6" s="50">
        <f t="shared" si="18"/>
        <v>0.55405405405405406</v>
      </c>
      <c r="BR6" s="54"/>
      <c r="BS6" s="55"/>
      <c r="BT6" s="55"/>
      <c r="BU6" s="55">
        <v>41</v>
      </c>
      <c r="BV6" s="55">
        <v>33</v>
      </c>
      <c r="BW6" s="49">
        <f t="shared" si="19"/>
        <v>0.55405405405405406</v>
      </c>
      <c r="BX6" s="50">
        <f t="shared" si="20"/>
        <v>0.55405405405405406</v>
      </c>
      <c r="BY6" s="54"/>
      <c r="BZ6" s="55"/>
      <c r="CA6" s="55"/>
      <c r="CB6" s="55">
        <v>41</v>
      </c>
      <c r="CC6" s="55">
        <v>33</v>
      </c>
      <c r="CD6" s="49">
        <f t="shared" si="21"/>
        <v>0.55405405405405406</v>
      </c>
      <c r="CE6" s="50">
        <f t="shared" si="22"/>
        <v>0.55405405405405406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84</v>
      </c>
      <c r="D7" s="53">
        <v>3</v>
      </c>
      <c r="E7" s="53"/>
      <c r="F7" s="48">
        <v>81</v>
      </c>
      <c r="G7" s="54">
        <v>70</v>
      </c>
      <c r="H7" s="55"/>
      <c r="I7" s="55">
        <v>4</v>
      </c>
      <c r="J7" s="55"/>
      <c r="K7" s="55">
        <v>7</v>
      </c>
      <c r="L7" s="49">
        <f t="shared" si="1"/>
        <v>0.9135802469135802</v>
      </c>
      <c r="M7" s="50">
        <f t="shared" si="2"/>
        <v>0</v>
      </c>
      <c r="N7" s="54">
        <v>60</v>
      </c>
      <c r="O7" s="55"/>
      <c r="P7" s="55">
        <v>2</v>
      </c>
      <c r="Q7" s="55"/>
      <c r="R7" s="55">
        <v>19</v>
      </c>
      <c r="S7" s="49">
        <f t="shared" si="3"/>
        <v>0.76543209876543206</v>
      </c>
      <c r="T7" s="50">
        <f t="shared" si="4"/>
        <v>0</v>
      </c>
      <c r="U7" s="54">
        <v>58</v>
      </c>
      <c r="V7" s="55"/>
      <c r="W7" s="55">
        <v>1</v>
      </c>
      <c r="X7" s="55">
        <v>1</v>
      </c>
      <c r="Y7" s="55">
        <v>21</v>
      </c>
      <c r="Z7" s="49">
        <f t="shared" si="5"/>
        <v>0.7407407407407407</v>
      </c>
      <c r="AA7" s="50">
        <f t="shared" si="6"/>
        <v>1.2345679012345678E-2</v>
      </c>
      <c r="AB7" s="54">
        <v>35</v>
      </c>
      <c r="AC7" s="55"/>
      <c r="AD7" s="55"/>
      <c r="AE7" s="55">
        <v>20</v>
      </c>
      <c r="AF7" s="55">
        <v>26</v>
      </c>
      <c r="AG7" s="49">
        <f t="shared" si="7"/>
        <v>0.67901234567901236</v>
      </c>
      <c r="AH7" s="50">
        <f t="shared" si="8"/>
        <v>0.24691358024691357</v>
      </c>
      <c r="AI7" s="54">
        <v>12</v>
      </c>
      <c r="AJ7" s="55"/>
      <c r="AK7" s="55"/>
      <c r="AL7" s="55">
        <v>44</v>
      </c>
      <c r="AM7" s="55">
        <v>25</v>
      </c>
      <c r="AN7" s="49">
        <f t="shared" si="9"/>
        <v>0.69135802469135799</v>
      </c>
      <c r="AO7" s="50">
        <f t="shared" si="10"/>
        <v>0.54320987654320985</v>
      </c>
      <c r="AP7" s="54">
        <v>4</v>
      </c>
      <c r="AQ7" s="55"/>
      <c r="AR7" s="55"/>
      <c r="AS7" s="55">
        <v>54</v>
      </c>
      <c r="AT7" s="55">
        <v>23</v>
      </c>
      <c r="AU7" s="49">
        <f t="shared" si="11"/>
        <v>0.71604938271604934</v>
      </c>
      <c r="AV7" s="50">
        <f t="shared" si="12"/>
        <v>0.66666666666666663</v>
      </c>
      <c r="AW7" s="54">
        <v>4</v>
      </c>
      <c r="AX7" s="55"/>
      <c r="AY7" s="55"/>
      <c r="AZ7" s="55">
        <v>55</v>
      </c>
      <c r="BA7" s="55">
        <f>F7-(AW7+AZ7)</f>
        <v>22</v>
      </c>
      <c r="BB7" s="49">
        <f t="shared" si="13"/>
        <v>0.72839506172839508</v>
      </c>
      <c r="BC7" s="50">
        <f t="shared" si="14"/>
        <v>0.67901234567901236</v>
      </c>
      <c r="BD7" s="54"/>
      <c r="BE7" s="55"/>
      <c r="BF7" s="55"/>
      <c r="BG7" s="55">
        <v>58</v>
      </c>
      <c r="BH7" s="55">
        <v>23</v>
      </c>
      <c r="BI7" s="49">
        <f t="shared" si="15"/>
        <v>0.71604938271604934</v>
      </c>
      <c r="BJ7" s="50">
        <f t="shared" si="16"/>
        <v>0.71604938271604934</v>
      </c>
      <c r="BK7" s="54"/>
      <c r="BL7" s="55"/>
      <c r="BM7" s="55"/>
      <c r="BN7" s="55">
        <v>58</v>
      </c>
      <c r="BO7" s="55">
        <v>23</v>
      </c>
      <c r="BP7" s="49">
        <f t="shared" si="17"/>
        <v>0.71604938271604934</v>
      </c>
      <c r="BQ7" s="50">
        <f t="shared" si="18"/>
        <v>0.71604938271604934</v>
      </c>
      <c r="BR7" s="54"/>
      <c r="BS7" s="55">
        <v>1</v>
      </c>
      <c r="BT7" s="55"/>
      <c r="BU7" s="55">
        <v>58</v>
      </c>
      <c r="BV7" s="55">
        <f>F7-BS7-BU7</f>
        <v>22</v>
      </c>
      <c r="BW7" s="49">
        <f t="shared" si="19"/>
        <v>0.72839506172839508</v>
      </c>
      <c r="BX7" s="50">
        <f t="shared" si="20"/>
        <v>0.71604938271604934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60</v>
      </c>
      <c r="D8" s="53"/>
      <c r="E8" s="53"/>
      <c r="F8" s="48">
        <v>60</v>
      </c>
      <c r="G8" s="54">
        <v>55</v>
      </c>
      <c r="H8" s="55"/>
      <c r="I8" s="55"/>
      <c r="J8" s="55"/>
      <c r="K8" s="55">
        <v>5</v>
      </c>
      <c r="L8" s="49">
        <f t="shared" si="1"/>
        <v>0.91666666666666663</v>
      </c>
      <c r="M8" s="50">
        <f t="shared" si="2"/>
        <v>0</v>
      </c>
      <c r="N8" s="54">
        <v>40</v>
      </c>
      <c r="O8" s="55"/>
      <c r="P8" s="55">
        <v>6</v>
      </c>
      <c r="Q8" s="55"/>
      <c r="R8" s="55">
        <v>14</v>
      </c>
      <c r="S8" s="49">
        <f t="shared" si="3"/>
        <v>0.76666666666666672</v>
      </c>
      <c r="T8" s="50">
        <f t="shared" si="4"/>
        <v>0</v>
      </c>
      <c r="U8" s="54">
        <v>37</v>
      </c>
      <c r="V8" s="55"/>
      <c r="W8" s="55">
        <v>3</v>
      </c>
      <c r="X8" s="55">
        <v>1</v>
      </c>
      <c r="Y8" s="55">
        <v>19</v>
      </c>
      <c r="Z8" s="49">
        <f t="shared" si="5"/>
        <v>0.68333333333333335</v>
      </c>
      <c r="AA8" s="50">
        <f t="shared" si="6"/>
        <v>1.6666666666666666E-2</v>
      </c>
      <c r="AB8" s="54">
        <v>13</v>
      </c>
      <c r="AC8" s="55"/>
      <c r="AD8" s="55">
        <v>1</v>
      </c>
      <c r="AE8" s="55">
        <v>27</v>
      </c>
      <c r="AF8" s="55">
        <v>19</v>
      </c>
      <c r="AG8" s="49">
        <f t="shared" si="7"/>
        <v>0.68333333333333335</v>
      </c>
      <c r="AH8" s="50">
        <f t="shared" si="8"/>
        <v>0.45</v>
      </c>
      <c r="AI8" s="54">
        <v>4</v>
      </c>
      <c r="AJ8" s="55"/>
      <c r="AK8" s="55"/>
      <c r="AL8" s="55">
        <v>37</v>
      </c>
      <c r="AM8" s="55">
        <v>19</v>
      </c>
      <c r="AN8" s="49">
        <f t="shared" si="9"/>
        <v>0.68333333333333335</v>
      </c>
      <c r="AO8" s="50">
        <f t="shared" si="10"/>
        <v>0.6166666666666667</v>
      </c>
      <c r="AP8" s="54">
        <v>3</v>
      </c>
      <c r="AQ8" s="55"/>
      <c r="AR8" s="55">
        <v>1</v>
      </c>
      <c r="AS8" s="55">
        <v>37</v>
      </c>
      <c r="AT8" s="55">
        <f>F8-(AP8+AR8+AS8)</f>
        <v>19</v>
      </c>
      <c r="AU8" s="49">
        <f t="shared" si="11"/>
        <v>0.68333333333333335</v>
      </c>
      <c r="AV8" s="50">
        <f t="shared" si="12"/>
        <v>0.6166666666666667</v>
      </c>
      <c r="AW8" s="54">
        <v>1</v>
      </c>
      <c r="AX8" s="55"/>
      <c r="AY8" s="55"/>
      <c r="AZ8" s="55">
        <v>40</v>
      </c>
      <c r="BA8" s="55">
        <v>19</v>
      </c>
      <c r="BB8" s="49">
        <f t="shared" si="13"/>
        <v>0.68333333333333335</v>
      </c>
      <c r="BC8" s="50">
        <f t="shared" si="14"/>
        <v>0.66666666666666663</v>
      </c>
      <c r="BD8" s="54">
        <v>1</v>
      </c>
      <c r="BE8" s="55"/>
      <c r="BF8" s="55"/>
      <c r="BG8" s="55">
        <v>40</v>
      </c>
      <c r="BH8" s="55">
        <v>19</v>
      </c>
      <c r="BI8" s="49">
        <f t="shared" si="15"/>
        <v>0.68333333333333335</v>
      </c>
      <c r="BJ8" s="50">
        <f t="shared" si="16"/>
        <v>0.66666666666666663</v>
      </c>
      <c r="BK8" s="54"/>
      <c r="BL8" s="55"/>
      <c r="BM8" s="55"/>
      <c r="BN8" s="55">
        <v>40</v>
      </c>
      <c r="BO8" s="55">
        <v>20</v>
      </c>
      <c r="BP8" s="49">
        <f t="shared" si="17"/>
        <v>0.66666666666666663</v>
      </c>
      <c r="BQ8" s="50">
        <f t="shared" si="18"/>
        <v>0.66666666666666663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85</v>
      </c>
      <c r="D9" s="53"/>
      <c r="E9" s="53"/>
      <c r="F9" s="48">
        <v>85</v>
      </c>
      <c r="G9" s="54">
        <v>79</v>
      </c>
      <c r="H9" s="55"/>
      <c r="I9" s="55">
        <v>2</v>
      </c>
      <c r="J9" s="55"/>
      <c r="K9" s="55">
        <v>4</v>
      </c>
      <c r="L9" s="49">
        <f t="shared" si="1"/>
        <v>0.95294117647058818</v>
      </c>
      <c r="M9" s="50">
        <f t="shared" si="2"/>
        <v>0</v>
      </c>
      <c r="N9" s="54">
        <v>71</v>
      </c>
      <c r="O9" s="55"/>
      <c r="P9" s="55">
        <v>2</v>
      </c>
      <c r="Q9" s="55"/>
      <c r="R9" s="55">
        <v>12</v>
      </c>
      <c r="S9" s="100">
        <f t="shared" si="3"/>
        <v>0.85882352941176465</v>
      </c>
      <c r="T9" s="50">
        <f t="shared" si="4"/>
        <v>0</v>
      </c>
      <c r="U9" s="54">
        <v>52</v>
      </c>
      <c r="V9" s="55"/>
      <c r="W9" s="55">
        <v>1</v>
      </c>
      <c r="X9" s="55">
        <v>17</v>
      </c>
      <c r="Y9" s="55">
        <v>15</v>
      </c>
      <c r="Z9" s="100">
        <f t="shared" si="5"/>
        <v>0.82352941176470584</v>
      </c>
      <c r="AA9" s="101">
        <f t="shared" si="6"/>
        <v>0.2</v>
      </c>
      <c r="AB9" s="54">
        <v>21</v>
      </c>
      <c r="AC9" s="55"/>
      <c r="AD9" s="55">
        <v>1</v>
      </c>
      <c r="AE9" s="55">
        <v>45</v>
      </c>
      <c r="AF9" s="55">
        <v>18</v>
      </c>
      <c r="AG9" s="100">
        <f t="shared" si="7"/>
        <v>0.78823529411764703</v>
      </c>
      <c r="AH9" s="50">
        <f t="shared" si="8"/>
        <v>0.52941176470588236</v>
      </c>
      <c r="AI9" s="54">
        <v>3</v>
      </c>
      <c r="AJ9" s="55"/>
      <c r="AK9" s="55"/>
      <c r="AL9" s="55">
        <v>65</v>
      </c>
      <c r="AM9" s="55">
        <f>F9-(AI9+AL9)</f>
        <v>17</v>
      </c>
      <c r="AN9" s="100">
        <f t="shared" si="9"/>
        <v>0.8</v>
      </c>
      <c r="AO9" s="101">
        <f t="shared" si="10"/>
        <v>0.76470588235294112</v>
      </c>
      <c r="AP9" s="54">
        <v>1</v>
      </c>
      <c r="AQ9" s="55"/>
      <c r="AR9" s="55"/>
      <c r="AS9" s="55">
        <v>67</v>
      </c>
      <c r="AT9" s="55">
        <f>F9-AP9-AQ9-AR9-AS9</f>
        <v>17</v>
      </c>
      <c r="AU9" s="49">
        <f t="shared" si="11"/>
        <v>0.8</v>
      </c>
      <c r="AV9" s="50">
        <f t="shared" si="12"/>
        <v>0.78823529411764703</v>
      </c>
      <c r="AW9" s="54"/>
      <c r="AX9" s="55"/>
      <c r="AY9" s="55"/>
      <c r="AZ9" s="55">
        <v>68</v>
      </c>
      <c r="BA9" s="55">
        <v>17</v>
      </c>
      <c r="BB9" s="100">
        <f t="shared" si="13"/>
        <v>0.8</v>
      </c>
      <c r="BC9" s="101">
        <f t="shared" si="14"/>
        <v>0.8</v>
      </c>
      <c r="BD9" s="54"/>
      <c r="BE9" s="55"/>
      <c r="BF9" s="55"/>
      <c r="BG9" s="55">
        <v>68</v>
      </c>
      <c r="BH9" s="55">
        <v>17</v>
      </c>
      <c r="BI9" s="100">
        <f t="shared" si="15"/>
        <v>0.8</v>
      </c>
      <c r="BJ9" s="50">
        <f t="shared" si="16"/>
        <v>0.8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81</v>
      </c>
      <c r="D10" s="53">
        <v>1</v>
      </c>
      <c r="E10" s="53"/>
      <c r="F10" s="48">
        <v>80</v>
      </c>
      <c r="G10" s="54">
        <v>77</v>
      </c>
      <c r="H10" s="55"/>
      <c r="I10" s="55">
        <v>2</v>
      </c>
      <c r="J10" s="55"/>
      <c r="K10" s="55">
        <v>1</v>
      </c>
      <c r="L10" s="59">
        <f t="shared" si="1"/>
        <v>0.98750000000000004</v>
      </c>
      <c r="M10" s="60">
        <f t="shared" si="2"/>
        <v>0</v>
      </c>
      <c r="N10" s="55">
        <v>63</v>
      </c>
      <c r="O10" s="55"/>
      <c r="P10" s="55">
        <v>1</v>
      </c>
      <c r="Q10" s="55"/>
      <c r="R10" s="55">
        <v>16</v>
      </c>
      <c r="S10" s="56">
        <f t="shared" si="3"/>
        <v>0.8</v>
      </c>
      <c r="T10" s="50">
        <f t="shared" si="4"/>
        <v>0</v>
      </c>
      <c r="U10" s="54">
        <v>60</v>
      </c>
      <c r="V10" s="55"/>
      <c r="W10" s="55"/>
      <c r="X10" s="55">
        <v>3</v>
      </c>
      <c r="Y10" s="55">
        <v>17</v>
      </c>
      <c r="Z10" s="56">
        <f t="shared" si="5"/>
        <v>0.78749999999999998</v>
      </c>
      <c r="AA10" s="57">
        <f t="shared" si="6"/>
        <v>3.7499999999999999E-2</v>
      </c>
      <c r="AB10" s="55">
        <v>31</v>
      </c>
      <c r="AC10" s="55"/>
      <c r="AD10" s="55">
        <v>2</v>
      </c>
      <c r="AE10" s="55">
        <v>30</v>
      </c>
      <c r="AF10" s="55">
        <f>F10-(AB10+AD10+AE10)</f>
        <v>17</v>
      </c>
      <c r="AG10" s="56">
        <f t="shared" si="7"/>
        <v>0.78749999999999998</v>
      </c>
      <c r="AH10" s="50">
        <f t="shared" si="8"/>
        <v>0.375</v>
      </c>
      <c r="AI10" s="54">
        <v>10</v>
      </c>
      <c r="AJ10" s="55"/>
      <c r="AK10" s="55"/>
      <c r="AL10" s="55">
        <v>52</v>
      </c>
      <c r="AM10" s="55">
        <f>F10-AI10-AJ10-AK10-AL10</f>
        <v>18</v>
      </c>
      <c r="AN10" s="56">
        <f t="shared" si="9"/>
        <v>0.77500000000000002</v>
      </c>
      <c r="AO10" s="57">
        <f t="shared" si="10"/>
        <v>0.65</v>
      </c>
      <c r="AP10" s="54"/>
      <c r="AQ10" s="55"/>
      <c r="AR10" s="55"/>
      <c r="AS10" s="55">
        <v>63</v>
      </c>
      <c r="AT10" s="55">
        <f>F10-AS10</f>
        <v>17</v>
      </c>
      <c r="AU10" s="100">
        <f t="shared" si="11"/>
        <v>0.78749999999999998</v>
      </c>
      <c r="AV10" s="50">
        <f t="shared" si="12"/>
        <v>0.78749999999999998</v>
      </c>
      <c r="AW10" s="54"/>
      <c r="AX10" s="55"/>
      <c r="AY10" s="55"/>
      <c r="AZ10" s="55">
        <v>63</v>
      </c>
      <c r="BA10" s="55">
        <v>17</v>
      </c>
      <c r="BB10" s="56">
        <f t="shared" si="13"/>
        <v>0.78749999999999998</v>
      </c>
      <c r="BC10" s="57">
        <f t="shared" si="14"/>
        <v>0.78749999999999998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66</v>
      </c>
      <c r="D11" s="53"/>
      <c r="E11" s="53"/>
      <c r="F11" s="48">
        <v>66</v>
      </c>
      <c r="G11" s="54">
        <v>57</v>
      </c>
      <c r="H11" s="55"/>
      <c r="I11" s="55">
        <v>4</v>
      </c>
      <c r="J11" s="55"/>
      <c r="K11" s="55">
        <v>5</v>
      </c>
      <c r="L11" s="59">
        <f t="shared" si="1"/>
        <v>0.9242424242424242</v>
      </c>
      <c r="M11" s="60">
        <f t="shared" si="2"/>
        <v>0</v>
      </c>
      <c r="N11" s="55">
        <v>50</v>
      </c>
      <c r="O11" s="55"/>
      <c r="P11" s="55">
        <v>3</v>
      </c>
      <c r="Q11" s="55"/>
      <c r="R11" s="55">
        <v>13</v>
      </c>
      <c r="S11" s="56">
        <f t="shared" si="3"/>
        <v>0.80303030303030298</v>
      </c>
      <c r="T11" s="50">
        <f t="shared" si="4"/>
        <v>0</v>
      </c>
      <c r="U11" s="54">
        <v>49</v>
      </c>
      <c r="V11" s="55"/>
      <c r="W11" s="55"/>
      <c r="X11" s="55">
        <v>1</v>
      </c>
      <c r="Y11" s="55">
        <f>F11-(U11+X11)</f>
        <v>16</v>
      </c>
      <c r="Z11" s="59">
        <f t="shared" si="5"/>
        <v>0.75757575757575757</v>
      </c>
      <c r="AA11" s="60">
        <f t="shared" si="6"/>
        <v>1.5151515151515152E-2</v>
      </c>
      <c r="AB11" s="55">
        <v>28</v>
      </c>
      <c r="AC11" s="55"/>
      <c r="AD11" s="55"/>
      <c r="AE11" s="55">
        <v>22</v>
      </c>
      <c r="AF11" s="55">
        <f>F11-AB11-AC11-AD11-AE11</f>
        <v>16</v>
      </c>
      <c r="AG11" s="56">
        <f t="shared" si="7"/>
        <v>0.75757575757575757</v>
      </c>
      <c r="AH11" s="50">
        <f t="shared" si="8"/>
        <v>0.33333333333333331</v>
      </c>
      <c r="AI11" s="54">
        <v>6</v>
      </c>
      <c r="AJ11" s="55"/>
      <c r="AK11" s="55"/>
      <c r="AL11" s="55">
        <v>44</v>
      </c>
      <c r="AM11" s="55">
        <f>F11-AL11-AI11</f>
        <v>16</v>
      </c>
      <c r="AN11" s="59">
        <f t="shared" si="9"/>
        <v>0.75757575757575757</v>
      </c>
      <c r="AO11" s="60">
        <f t="shared" si="10"/>
        <v>0.66666666666666663</v>
      </c>
      <c r="AP11" s="55">
        <v>1</v>
      </c>
      <c r="AQ11" s="55"/>
      <c r="AR11" s="55"/>
      <c r="AS11" s="55">
        <v>47</v>
      </c>
      <c r="AT11" s="55">
        <f>F11-AP11-AS11</f>
        <v>18</v>
      </c>
      <c r="AU11" s="56">
        <f t="shared" ref="AU11:AU16" si="25">IF($F11="","",((AP11+AQ11+AR11+AS11)/$F11))</f>
        <v>0.72727272727272729</v>
      </c>
      <c r="AV11" s="50">
        <f t="shared" si="12"/>
        <v>0.71212121212121215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91</v>
      </c>
      <c r="D12" s="53"/>
      <c r="E12" s="53"/>
      <c r="F12" s="48">
        <v>91</v>
      </c>
      <c r="G12" s="54">
        <v>84</v>
      </c>
      <c r="H12" s="55"/>
      <c r="I12" s="55">
        <v>3</v>
      </c>
      <c r="J12" s="55"/>
      <c r="K12" s="55">
        <v>4</v>
      </c>
      <c r="L12" s="59">
        <f>IF($F12="","",((G12+H12+I12+J12)/$F12))</f>
        <v>0.95604395604395609</v>
      </c>
      <c r="M12" s="60">
        <f>IF($F12="","",(J12/$F12))</f>
        <v>0</v>
      </c>
      <c r="N12" s="55">
        <v>71</v>
      </c>
      <c r="O12" s="55"/>
      <c r="P12" s="55">
        <v>1</v>
      </c>
      <c r="Q12" s="55"/>
      <c r="R12" s="55">
        <f>F12-(N12+P12)</f>
        <v>19</v>
      </c>
      <c r="S12" s="56">
        <f>IF($F12="","",((N12+O12+P12+Q12)/$F12))</f>
        <v>0.79120879120879117</v>
      </c>
      <c r="T12" s="50">
        <f>IF($F12="","",(Q12/$F12))</f>
        <v>0</v>
      </c>
      <c r="U12" s="54">
        <v>67</v>
      </c>
      <c r="V12" s="55"/>
      <c r="W12" s="55">
        <v>1</v>
      </c>
      <c r="X12" s="55">
        <v>2</v>
      </c>
      <c r="Y12" s="55">
        <f>F12-U12-V12-W12-X12</f>
        <v>21</v>
      </c>
      <c r="Z12" s="59">
        <f>IF($F12="","",((U12+V12+W12+X12)/$F12))</f>
        <v>0.76923076923076927</v>
      </c>
      <c r="AA12" s="60">
        <f>IF($F12="","",(X12/$F12))</f>
        <v>2.197802197802198E-2</v>
      </c>
      <c r="AB12" s="55">
        <v>39</v>
      </c>
      <c r="AC12" s="55"/>
      <c r="AD12" s="55">
        <v>1</v>
      </c>
      <c r="AE12" s="55">
        <v>31</v>
      </c>
      <c r="AF12" s="55">
        <f>F12-AE12-AD12-AB12</f>
        <v>20</v>
      </c>
      <c r="AG12" s="56">
        <f>IF($F12="","",((AB12+AC12+AD12+AE12)/$F12))</f>
        <v>0.78021978021978022</v>
      </c>
      <c r="AH12" s="50">
        <f>IF($F12="","",(AE12/$F12))</f>
        <v>0.34065934065934067</v>
      </c>
      <c r="AI12" s="54">
        <v>8</v>
      </c>
      <c r="AJ12" s="55"/>
      <c r="AK12" s="55"/>
      <c r="AL12" s="55">
        <v>61</v>
      </c>
      <c r="AM12" s="55">
        <f>F12-AI12-AL12</f>
        <v>22</v>
      </c>
      <c r="AN12" s="59">
        <f>IF($F12="","",((AI12+AJ12+AK12+AL12)/$F12))</f>
        <v>0.75824175824175821</v>
      </c>
      <c r="AO12" s="60">
        <f>IF($F12="","",(AL12/$F12))</f>
        <v>0.67032967032967028</v>
      </c>
      <c r="AP12" s="55"/>
      <c r="AQ12" s="55"/>
      <c r="AR12" s="55"/>
      <c r="AS12" s="55"/>
      <c r="AT12" s="55"/>
      <c r="AU12" s="56">
        <f t="shared" si="25"/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92</v>
      </c>
      <c r="D13" s="53"/>
      <c r="E13" s="53"/>
      <c r="F13" s="48">
        <v>92</v>
      </c>
      <c r="G13" s="54">
        <v>82</v>
      </c>
      <c r="H13" s="55"/>
      <c r="I13" s="55">
        <v>6</v>
      </c>
      <c r="J13" s="55"/>
      <c r="K13" s="55">
        <f>F13-(G13+I13)</f>
        <v>4</v>
      </c>
      <c r="L13" s="59">
        <f>IF($F13="","",((G13+H13+I13+J13)/$F13))</f>
        <v>0.95652173913043481</v>
      </c>
      <c r="M13" s="60">
        <f>IF($F13="","",(J13/$F13))</f>
        <v>0</v>
      </c>
      <c r="N13" s="55">
        <v>71</v>
      </c>
      <c r="O13" s="55"/>
      <c r="P13" s="55">
        <v>3</v>
      </c>
      <c r="Q13" s="55"/>
      <c r="R13" s="55">
        <f>N13-O13-P13-Q13</f>
        <v>68</v>
      </c>
      <c r="S13" s="56">
        <f>IF($F13="","",((N13+O13+P13+Q13)/$F13))</f>
        <v>0.80434782608695654</v>
      </c>
      <c r="T13" s="50">
        <f>IF($F13="","",(Q13/$F13))</f>
        <v>0</v>
      </c>
      <c r="U13" s="54">
        <v>65</v>
      </c>
      <c r="V13" s="55"/>
      <c r="W13" s="55">
        <v>3</v>
      </c>
      <c r="X13" s="55">
        <v>2</v>
      </c>
      <c r="Y13" s="55">
        <f>F13-X13-W13-U13</f>
        <v>22</v>
      </c>
      <c r="Z13" s="59">
        <f>IF($F13="","",((U13+V13+W13+X13)/$F13))</f>
        <v>0.76086956521739135</v>
      </c>
      <c r="AA13" s="60">
        <f>IF($F13="","",(X13/$F13))</f>
        <v>2.1739130434782608E-2</v>
      </c>
      <c r="AB13" s="55">
        <v>37</v>
      </c>
      <c r="AC13" s="55"/>
      <c r="AD13" s="55">
        <v>1</v>
      </c>
      <c r="AE13" s="55">
        <v>25</v>
      </c>
      <c r="AF13" s="55">
        <f>F13-AB13-AD13-AE13</f>
        <v>29</v>
      </c>
      <c r="AG13" s="56">
        <f>IF($F13="","",((AB13+AC13+AD13+AE13)/$F13))</f>
        <v>0.68478260869565222</v>
      </c>
      <c r="AH13" s="50">
        <f>IF($F13="","",(AE13/$F13))</f>
        <v>0.27173913043478259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 t="shared" si="25"/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95</v>
      </c>
      <c r="D14" s="53"/>
      <c r="E14" s="53"/>
      <c r="F14" s="48">
        <v>95</v>
      </c>
      <c r="G14" s="54">
        <v>91</v>
      </c>
      <c r="H14" s="55"/>
      <c r="I14" s="55">
        <v>2</v>
      </c>
      <c r="J14" s="55"/>
      <c r="K14" s="55">
        <f>F14-(G14+I14+J14)</f>
        <v>2</v>
      </c>
      <c r="L14" s="59">
        <f>IF($F14="","",((G14+H14+I14+J14)/$F14))</f>
        <v>0.97894736842105268</v>
      </c>
      <c r="M14" s="60">
        <f>IF($F14="","",(J14/$F14))</f>
        <v>0</v>
      </c>
      <c r="N14" s="55">
        <v>84</v>
      </c>
      <c r="O14" s="55"/>
      <c r="P14" s="55">
        <v>2</v>
      </c>
      <c r="Q14" s="55"/>
      <c r="R14" s="55">
        <f>F14-P14-N14</f>
        <v>9</v>
      </c>
      <c r="S14" s="56">
        <f>IF($F14="","",((N14+O14+P14+Q14)/$F14))</f>
        <v>0.90526315789473688</v>
      </c>
      <c r="T14" s="50">
        <f>IF($F14="","",(Q14/$F14))</f>
        <v>0</v>
      </c>
      <c r="U14" s="54">
        <v>76</v>
      </c>
      <c r="V14" s="55"/>
      <c r="W14" s="55"/>
      <c r="X14" s="55">
        <v>1</v>
      </c>
      <c r="Y14" s="55">
        <f>F14-U14-X14</f>
        <v>18</v>
      </c>
      <c r="Z14" s="59">
        <f>IF($F14="","",((U14+V14+W14+X14)/$F14))</f>
        <v>0.81052631578947365</v>
      </c>
      <c r="AA14" s="60">
        <f>IF($F14="","",(X14/$F14))</f>
        <v>1.0526315789473684E-2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 t="shared" si="25"/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90</v>
      </c>
      <c r="D15" s="53"/>
      <c r="E15" s="53"/>
      <c r="F15" s="48">
        <v>90</v>
      </c>
      <c r="G15" s="95">
        <v>82</v>
      </c>
      <c r="H15" s="96"/>
      <c r="I15" s="96">
        <v>4</v>
      </c>
      <c r="J15" s="96"/>
      <c r="K15" s="96">
        <f>F15-(G15+I15+J15)</f>
        <v>4</v>
      </c>
      <c r="L15" s="97">
        <f>IF($F15="","",((G15+H15+I15+J15)/$F15))</f>
        <v>0.9555555555555556</v>
      </c>
      <c r="M15" s="98">
        <f>IF($F15="","",(J15/$F15))</f>
        <v>0</v>
      </c>
      <c r="N15" s="55">
        <v>72</v>
      </c>
      <c r="O15" s="55"/>
      <c r="P15" s="55"/>
      <c r="Q15" s="55"/>
      <c r="R15" s="55">
        <f>F15-N15</f>
        <v>18</v>
      </c>
      <c r="S15" s="56">
        <f>IF($F15="","",((N15+O15+P15+Q15)/$F15))</f>
        <v>0.8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 t="shared" si="25"/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58">
        <f>IF($F15="","",(CI15/$F15))</f>
        <v>0</v>
      </c>
    </row>
    <row r="16" spans="1:90" s="52" customFormat="1" ht="14" x14ac:dyDescent="0.15">
      <c r="B16" s="47" t="s">
        <v>74</v>
      </c>
      <c r="C16" s="53">
        <v>74</v>
      </c>
      <c r="D16" s="53"/>
      <c r="E16" s="53"/>
      <c r="F16" s="48">
        <f>C16-D16-E16</f>
        <v>74</v>
      </c>
      <c r="G16" s="93">
        <v>63</v>
      </c>
      <c r="H16" s="70"/>
      <c r="I16" s="70">
        <v>5</v>
      </c>
      <c r="J16" s="70"/>
      <c r="K16" s="70">
        <f>F16-(G16+I16+J16)</f>
        <v>6</v>
      </c>
      <c r="L16" s="71">
        <f>IF($F16="","",((G16+H16+I16+J16)/$F16))</f>
        <v>0.91891891891891897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 t="shared" si="25"/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59">
        <f>IF($F16="","",(CI16/$F16))</f>
        <v>0</v>
      </c>
    </row>
    <row r="19" spans="2:90" ht="16" customHeight="1" x14ac:dyDescent="0.15">
      <c r="B19" t="str">
        <f>"Transfer Retention - "&amp;$A$1</f>
        <v>Transfer Retention - International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6">F22+D22+E22</f>
        <v>40</v>
      </c>
      <c r="D22" s="53"/>
      <c r="E22" s="53"/>
      <c r="F22" s="48">
        <v>40</v>
      </c>
      <c r="G22" s="54">
        <v>36</v>
      </c>
      <c r="H22" s="55"/>
      <c r="I22" s="55">
        <v>1</v>
      </c>
      <c r="J22" s="55"/>
      <c r="K22" s="55">
        <v>3</v>
      </c>
      <c r="L22" s="49">
        <f t="shared" ref="L22:L28" si="27">IF($F22="","",((G22+H22+I22+J22)/$F22))</f>
        <v>0.92500000000000004</v>
      </c>
      <c r="M22" s="50">
        <f t="shared" ref="M22:M28" si="28">IF($F22="","",(J22/$F22))</f>
        <v>0</v>
      </c>
      <c r="N22" s="54">
        <v>22</v>
      </c>
      <c r="O22" s="55"/>
      <c r="P22" s="55"/>
      <c r="Q22" s="55">
        <v>14</v>
      </c>
      <c r="R22" s="55">
        <v>4</v>
      </c>
      <c r="S22" s="49">
        <f t="shared" ref="S22:S28" si="29">IF($F22="","",((N22+O22+P22+Q22)/$F22))</f>
        <v>0.9</v>
      </c>
      <c r="T22" s="50">
        <f t="shared" ref="T22:T28" si="30">IF($F22="","",(Q22/$F22))</f>
        <v>0.35</v>
      </c>
      <c r="U22" s="54">
        <v>15</v>
      </c>
      <c r="V22" s="55"/>
      <c r="W22" s="55"/>
      <c r="X22" s="55">
        <v>21</v>
      </c>
      <c r="Y22" s="55">
        <v>4</v>
      </c>
      <c r="Z22" s="49">
        <f t="shared" ref="Z22:Z28" si="31">IF($F22="","",((U22+V22+W22+X22)/$F22))</f>
        <v>0.9</v>
      </c>
      <c r="AA22" s="50">
        <f t="shared" ref="AA22:AA28" si="32">IF($F22="","",(X22/$F22))</f>
        <v>0.52500000000000002</v>
      </c>
      <c r="AB22" s="54">
        <v>7</v>
      </c>
      <c r="AC22" s="55"/>
      <c r="AD22" s="55"/>
      <c r="AE22" s="55">
        <v>29</v>
      </c>
      <c r="AF22" s="55">
        <v>4</v>
      </c>
      <c r="AG22" s="49">
        <f t="shared" ref="AG22:AG28" si="33">IF($F22="","",((AB22+AC22+AD22+AE22)/$F22))</f>
        <v>0.9</v>
      </c>
      <c r="AH22" s="50">
        <f t="shared" ref="AH22:AH28" si="34">IF($F22="","",(AE22/$F22))</f>
        <v>0.72499999999999998</v>
      </c>
      <c r="AI22" s="54"/>
      <c r="AJ22" s="55"/>
      <c r="AK22" s="55"/>
      <c r="AL22" s="55">
        <v>35</v>
      </c>
      <c r="AM22" s="55">
        <v>5</v>
      </c>
      <c r="AN22" s="49">
        <f t="shared" ref="AN22:AN28" si="35">IF($F22="","",((AI22+AJ22+AK22+AL22)/$F22))</f>
        <v>0.875</v>
      </c>
      <c r="AO22" s="50">
        <f t="shared" ref="AO22:AO28" si="36">IF($F22="","",(AL22/$F22))</f>
        <v>0.875</v>
      </c>
      <c r="AP22" s="54"/>
      <c r="AQ22" s="55"/>
      <c r="AR22" s="55"/>
      <c r="AS22" s="55">
        <v>36</v>
      </c>
      <c r="AT22" s="55">
        <v>4</v>
      </c>
      <c r="AU22" s="49">
        <f t="shared" ref="AU22:AU28" si="37">IF($F22="","",((AP22+AQ22+AR22+AS22)/$F22))</f>
        <v>0.9</v>
      </c>
      <c r="AV22" s="50">
        <f t="shared" ref="AV22:AV28" si="38">IF($F22="","",(AS22/$F22))</f>
        <v>0.9</v>
      </c>
      <c r="AW22" s="54"/>
      <c r="AX22" s="55"/>
      <c r="AY22" s="55"/>
      <c r="AZ22" s="55">
        <v>36</v>
      </c>
      <c r="BA22" s="55">
        <v>4</v>
      </c>
      <c r="BB22" s="49">
        <f t="shared" ref="BB22:BB28" si="39">IF($F22="","",((AW22+AX22+AY22+AZ22)/$F22))</f>
        <v>0.9</v>
      </c>
      <c r="BC22" s="50">
        <f t="shared" ref="BC22:BC28" si="40">IF($F22="","",(AZ22/$F22))</f>
        <v>0.9</v>
      </c>
      <c r="BD22" s="54"/>
      <c r="BE22" s="55"/>
      <c r="BF22" s="55"/>
      <c r="BG22" s="55">
        <v>36</v>
      </c>
      <c r="BH22" s="55">
        <v>4</v>
      </c>
      <c r="BI22" s="49">
        <f t="shared" ref="BI22:BI28" si="41">IF($F22="","",((BD22+BE22+BF22+BG22)/$F22))</f>
        <v>0.9</v>
      </c>
      <c r="BJ22" s="50">
        <f t="shared" ref="BJ22:BJ28" si="42">IF($F22="","",(BG22/$F22))</f>
        <v>0.9</v>
      </c>
      <c r="BK22" s="54"/>
      <c r="BL22" s="55"/>
      <c r="BM22" s="55"/>
      <c r="BN22" s="55">
        <v>36</v>
      </c>
      <c r="BO22" s="55">
        <f>F22-BN22</f>
        <v>4</v>
      </c>
      <c r="BP22" s="49">
        <f t="shared" ref="BP22:BP28" si="43">IF($F22="","",((BK22+BL22+BM22+BN22)/$F22))</f>
        <v>0.9</v>
      </c>
      <c r="BQ22" s="50">
        <f t="shared" ref="BQ22:BQ28" si="44">IF($F22="","",(BN22/$F22))</f>
        <v>0.9</v>
      </c>
      <c r="BR22" s="54"/>
      <c r="BS22" s="55"/>
      <c r="BT22" s="55"/>
      <c r="BU22" s="55">
        <v>36</v>
      </c>
      <c r="BV22" s="55">
        <v>4</v>
      </c>
      <c r="BW22" s="49">
        <f t="shared" ref="BW22:BW28" si="45">IF($F22="","",((BR22+BS22+BT22+BU22)/$F22))</f>
        <v>0.9</v>
      </c>
      <c r="BX22" s="50">
        <f t="shared" ref="BX22:BX28" si="46">IF($F22="","",(BU22/$F22))</f>
        <v>0.9</v>
      </c>
      <c r="BY22" s="54"/>
      <c r="BZ22" s="55"/>
      <c r="CA22" s="55"/>
      <c r="CB22" s="55">
        <v>36</v>
      </c>
      <c r="CC22" s="55">
        <v>4</v>
      </c>
      <c r="CD22" s="49">
        <f t="shared" ref="CD22:CD29" si="47">IF($F22="","",((BY22+BZ22+CA22+CB22)/$F22))</f>
        <v>0.9</v>
      </c>
      <c r="CE22" s="50">
        <f t="shared" ref="CE22:CE29" si="48">IF($F22="","",(CB22/$F22))</f>
        <v>0.9</v>
      </c>
      <c r="CF22" s="54"/>
      <c r="CG22" s="55"/>
      <c r="CH22" s="55"/>
      <c r="CI22" s="55">
        <v>36</v>
      </c>
      <c r="CJ22" s="55">
        <v>4</v>
      </c>
      <c r="CK22" s="49">
        <f t="shared" ref="CK22:CK30" si="49">IF($F22="","",((CF22+CG22+CH22+CI22)/$F22))</f>
        <v>0.9</v>
      </c>
      <c r="CL22" s="76">
        <f t="shared" ref="CL22:CL30" si="50">IF($F22="","",(CI22/$F22))</f>
        <v>0.9</v>
      </c>
    </row>
    <row r="23" spans="2:90" s="52" customFormat="1" ht="14" x14ac:dyDescent="0.15">
      <c r="B23" s="47" t="s">
        <v>25</v>
      </c>
      <c r="C23" s="53">
        <f t="shared" si="26"/>
        <v>48</v>
      </c>
      <c r="D23" s="53"/>
      <c r="E23" s="53"/>
      <c r="F23" s="48">
        <v>48</v>
      </c>
      <c r="G23" s="54">
        <v>44</v>
      </c>
      <c r="H23" s="55"/>
      <c r="I23" s="55"/>
      <c r="J23" s="55"/>
      <c r="K23" s="55">
        <v>4</v>
      </c>
      <c r="L23" s="49">
        <f t="shared" si="27"/>
        <v>0.91666666666666663</v>
      </c>
      <c r="M23" s="50">
        <f t="shared" si="28"/>
        <v>0</v>
      </c>
      <c r="N23" s="54">
        <v>33</v>
      </c>
      <c r="O23" s="55"/>
      <c r="P23" s="55">
        <v>1</v>
      </c>
      <c r="Q23" s="55">
        <v>8</v>
      </c>
      <c r="R23" s="55">
        <v>6</v>
      </c>
      <c r="S23" s="49">
        <f t="shared" si="29"/>
        <v>0.875</v>
      </c>
      <c r="T23" s="50">
        <f t="shared" si="30"/>
        <v>0.16666666666666666</v>
      </c>
      <c r="U23" s="54">
        <v>16</v>
      </c>
      <c r="V23" s="55"/>
      <c r="W23" s="55">
        <v>2</v>
      </c>
      <c r="X23" s="55">
        <v>24</v>
      </c>
      <c r="Y23" s="55">
        <v>6</v>
      </c>
      <c r="Z23" s="49">
        <f t="shared" si="31"/>
        <v>0.875</v>
      </c>
      <c r="AA23" s="50">
        <f t="shared" si="32"/>
        <v>0.5</v>
      </c>
      <c r="AB23" s="54">
        <v>7</v>
      </c>
      <c r="AC23" s="55"/>
      <c r="AD23" s="55"/>
      <c r="AE23" s="55">
        <v>34</v>
      </c>
      <c r="AF23" s="55">
        <v>7</v>
      </c>
      <c r="AG23" s="49">
        <f t="shared" si="33"/>
        <v>0.85416666666666663</v>
      </c>
      <c r="AH23" s="50">
        <f t="shared" si="34"/>
        <v>0.70833333333333337</v>
      </c>
      <c r="AI23" s="54"/>
      <c r="AJ23" s="55"/>
      <c r="AK23" s="55"/>
      <c r="AL23" s="55">
        <v>41</v>
      </c>
      <c r="AM23" s="55">
        <v>7</v>
      </c>
      <c r="AN23" s="49">
        <f t="shared" si="35"/>
        <v>0.85416666666666663</v>
      </c>
      <c r="AO23" s="50">
        <f t="shared" si="36"/>
        <v>0.85416666666666663</v>
      </c>
      <c r="AP23" s="54"/>
      <c r="AQ23" s="55"/>
      <c r="AR23" s="55"/>
      <c r="AS23" s="55">
        <v>41</v>
      </c>
      <c r="AT23" s="55">
        <v>7</v>
      </c>
      <c r="AU23" s="49">
        <f t="shared" si="37"/>
        <v>0.85416666666666663</v>
      </c>
      <c r="AV23" s="50">
        <f t="shared" si="38"/>
        <v>0.85416666666666663</v>
      </c>
      <c r="AW23" s="54"/>
      <c r="AX23" s="55"/>
      <c r="AY23" s="55"/>
      <c r="AZ23" s="55">
        <v>41</v>
      </c>
      <c r="BA23" s="55">
        <v>7</v>
      </c>
      <c r="BB23" s="49">
        <f t="shared" si="39"/>
        <v>0.85416666666666663</v>
      </c>
      <c r="BC23" s="50">
        <f t="shared" si="40"/>
        <v>0.85416666666666663</v>
      </c>
      <c r="BD23" s="54"/>
      <c r="BE23" s="55"/>
      <c r="BF23" s="55"/>
      <c r="BG23" s="55">
        <v>41</v>
      </c>
      <c r="BH23" s="55">
        <f>F23-BG23</f>
        <v>7</v>
      </c>
      <c r="BI23" s="49">
        <f t="shared" si="41"/>
        <v>0.85416666666666663</v>
      </c>
      <c r="BJ23" s="50">
        <f t="shared" si="42"/>
        <v>0.85416666666666663</v>
      </c>
      <c r="BK23" s="54"/>
      <c r="BL23" s="55"/>
      <c r="BM23" s="55"/>
      <c r="BN23" s="55">
        <v>41</v>
      </c>
      <c r="BO23" s="55">
        <v>7</v>
      </c>
      <c r="BP23" s="49">
        <f t="shared" si="43"/>
        <v>0.85416666666666663</v>
      </c>
      <c r="BQ23" s="50">
        <f t="shared" si="44"/>
        <v>0.85416666666666663</v>
      </c>
      <c r="BR23" s="54"/>
      <c r="BS23" s="55"/>
      <c r="BT23" s="55"/>
      <c r="BU23" s="55">
        <v>41</v>
      </c>
      <c r="BV23" s="55">
        <v>7</v>
      </c>
      <c r="BW23" s="49">
        <f t="shared" si="45"/>
        <v>0.85416666666666663</v>
      </c>
      <c r="BX23" s="50">
        <f t="shared" si="46"/>
        <v>0.85416666666666663</v>
      </c>
      <c r="BY23" s="54"/>
      <c r="BZ23" s="55"/>
      <c r="CA23" s="55"/>
      <c r="CB23" s="55">
        <v>41</v>
      </c>
      <c r="CC23" s="55">
        <v>7</v>
      </c>
      <c r="CD23" s="49">
        <f t="shared" si="47"/>
        <v>0.85416666666666663</v>
      </c>
      <c r="CE23" s="50">
        <f t="shared" si="48"/>
        <v>0.85416666666666663</v>
      </c>
      <c r="CF23" s="54"/>
      <c r="CG23" s="55"/>
      <c r="CH23" s="55"/>
      <c r="CI23" s="55"/>
      <c r="CJ23" s="55"/>
      <c r="CK23" s="49">
        <f t="shared" si="49"/>
        <v>0</v>
      </c>
      <c r="CL23" s="76">
        <f t="shared" si="50"/>
        <v>0</v>
      </c>
    </row>
    <row r="24" spans="2:90" s="52" customFormat="1" ht="14" x14ac:dyDescent="0.15">
      <c r="B24" s="47" t="s">
        <v>26</v>
      </c>
      <c r="C24" s="53">
        <f t="shared" si="26"/>
        <v>36</v>
      </c>
      <c r="D24" s="53"/>
      <c r="E24" s="53"/>
      <c r="F24" s="48">
        <v>36</v>
      </c>
      <c r="G24" s="54">
        <v>26</v>
      </c>
      <c r="H24" s="55"/>
      <c r="I24" s="55"/>
      <c r="J24" s="55">
        <v>1</v>
      </c>
      <c r="K24" s="55">
        <v>9</v>
      </c>
      <c r="L24" s="49">
        <f t="shared" si="27"/>
        <v>0.75</v>
      </c>
      <c r="M24" s="50">
        <f t="shared" si="28"/>
        <v>2.7777777777777776E-2</v>
      </c>
      <c r="N24" s="54">
        <v>20</v>
      </c>
      <c r="O24" s="55"/>
      <c r="P24" s="55">
        <v>1</v>
      </c>
      <c r="Q24" s="55">
        <v>6</v>
      </c>
      <c r="R24" s="55">
        <v>9</v>
      </c>
      <c r="S24" s="49">
        <f t="shared" si="29"/>
        <v>0.75</v>
      </c>
      <c r="T24" s="50">
        <f t="shared" si="30"/>
        <v>0.16666666666666666</v>
      </c>
      <c r="U24" s="54">
        <v>5</v>
      </c>
      <c r="V24" s="55"/>
      <c r="W24" s="55">
        <v>1</v>
      </c>
      <c r="X24" s="55">
        <v>21</v>
      </c>
      <c r="Y24" s="55">
        <v>9</v>
      </c>
      <c r="Z24" s="49">
        <f t="shared" si="31"/>
        <v>0.75</v>
      </c>
      <c r="AA24" s="50">
        <f t="shared" si="32"/>
        <v>0.58333333333333337</v>
      </c>
      <c r="AB24" s="54">
        <v>2</v>
      </c>
      <c r="AC24" s="55"/>
      <c r="AD24" s="55"/>
      <c r="AE24" s="55">
        <v>24</v>
      </c>
      <c r="AF24" s="55">
        <v>10</v>
      </c>
      <c r="AG24" s="49">
        <f t="shared" si="33"/>
        <v>0.72222222222222221</v>
      </c>
      <c r="AH24" s="50">
        <f t="shared" si="34"/>
        <v>0.66666666666666663</v>
      </c>
      <c r="AI24" s="54"/>
      <c r="AJ24" s="55"/>
      <c r="AK24" s="55"/>
      <c r="AL24" s="55">
        <v>26</v>
      </c>
      <c r="AM24" s="55">
        <v>10</v>
      </c>
      <c r="AN24" s="49">
        <f t="shared" si="35"/>
        <v>0.72222222222222221</v>
      </c>
      <c r="AO24" s="50">
        <f t="shared" si="36"/>
        <v>0.72222222222222221</v>
      </c>
      <c r="AP24" s="54"/>
      <c r="AQ24" s="55"/>
      <c r="AR24" s="55"/>
      <c r="AS24" s="55">
        <v>26</v>
      </c>
      <c r="AT24" s="55">
        <v>10</v>
      </c>
      <c r="AU24" s="49">
        <f t="shared" si="37"/>
        <v>0.72222222222222221</v>
      </c>
      <c r="AV24" s="50">
        <f t="shared" si="38"/>
        <v>0.72222222222222221</v>
      </c>
      <c r="AW24" s="54"/>
      <c r="AX24" s="55"/>
      <c r="AY24" s="55"/>
      <c r="AZ24" s="55">
        <v>26</v>
      </c>
      <c r="BA24" s="55">
        <f>F24-AZ24</f>
        <v>10</v>
      </c>
      <c r="BB24" s="49">
        <f t="shared" si="39"/>
        <v>0.72222222222222221</v>
      </c>
      <c r="BC24" s="50">
        <f t="shared" si="40"/>
        <v>0.72222222222222221</v>
      </c>
      <c r="BD24" s="54"/>
      <c r="BE24" s="55"/>
      <c r="BF24" s="55"/>
      <c r="BG24" s="55">
        <v>26</v>
      </c>
      <c r="BH24" s="55">
        <v>10</v>
      </c>
      <c r="BI24" s="49">
        <f t="shared" si="41"/>
        <v>0.72222222222222221</v>
      </c>
      <c r="BJ24" s="50">
        <f t="shared" si="42"/>
        <v>0.72222222222222221</v>
      </c>
      <c r="BK24" s="54"/>
      <c r="BL24" s="55"/>
      <c r="BM24" s="55"/>
      <c r="BN24" s="55">
        <v>26</v>
      </c>
      <c r="BO24" s="55">
        <v>10</v>
      </c>
      <c r="BP24" s="49">
        <f t="shared" si="43"/>
        <v>0.72222222222222221</v>
      </c>
      <c r="BQ24" s="50">
        <f t="shared" si="44"/>
        <v>0.72222222222222221</v>
      </c>
      <c r="BR24" s="54"/>
      <c r="BS24" s="55"/>
      <c r="BT24" s="55"/>
      <c r="BU24" s="55">
        <v>26</v>
      </c>
      <c r="BV24" s="55">
        <v>10</v>
      </c>
      <c r="BW24" s="49">
        <f t="shared" si="45"/>
        <v>0.72222222222222221</v>
      </c>
      <c r="BX24" s="50">
        <f t="shared" si="46"/>
        <v>0.72222222222222221</v>
      </c>
      <c r="BY24" s="54"/>
      <c r="BZ24" s="55"/>
      <c r="CA24" s="55"/>
      <c r="CB24" s="55"/>
      <c r="CC24" s="55"/>
      <c r="CD24" s="49">
        <f t="shared" si="47"/>
        <v>0</v>
      </c>
      <c r="CE24" s="50">
        <f t="shared" si="48"/>
        <v>0</v>
      </c>
      <c r="CF24" s="54"/>
      <c r="CG24" s="55"/>
      <c r="CH24" s="55"/>
      <c r="CI24" s="55"/>
      <c r="CJ24" s="55"/>
      <c r="CK24" s="49">
        <f t="shared" si="49"/>
        <v>0</v>
      </c>
      <c r="CL24" s="76">
        <f t="shared" si="50"/>
        <v>0</v>
      </c>
    </row>
    <row r="25" spans="2:90" s="52" customFormat="1" ht="14" x14ac:dyDescent="0.15">
      <c r="B25" s="47" t="s">
        <v>27</v>
      </c>
      <c r="C25" s="53">
        <f t="shared" si="26"/>
        <v>38</v>
      </c>
      <c r="D25" s="53"/>
      <c r="E25" s="53"/>
      <c r="F25" s="48">
        <v>38</v>
      </c>
      <c r="G25" s="54">
        <v>36</v>
      </c>
      <c r="H25" s="55"/>
      <c r="I25" s="55">
        <v>1</v>
      </c>
      <c r="J25" s="55"/>
      <c r="K25" s="55">
        <v>1</v>
      </c>
      <c r="L25" s="49">
        <f t="shared" si="27"/>
        <v>0.97368421052631582</v>
      </c>
      <c r="M25" s="50">
        <f t="shared" si="28"/>
        <v>0</v>
      </c>
      <c r="N25" s="54">
        <v>27</v>
      </c>
      <c r="O25" s="55"/>
      <c r="P25" s="55"/>
      <c r="Q25" s="55">
        <v>9</v>
      </c>
      <c r="R25" s="55">
        <v>2</v>
      </c>
      <c r="S25" s="49">
        <f t="shared" si="29"/>
        <v>0.94736842105263153</v>
      </c>
      <c r="T25" s="50">
        <f t="shared" si="30"/>
        <v>0.23684210526315788</v>
      </c>
      <c r="U25" s="54">
        <v>10</v>
      </c>
      <c r="V25" s="55"/>
      <c r="W25" s="55">
        <v>2</v>
      </c>
      <c r="X25" s="55">
        <v>23</v>
      </c>
      <c r="Y25" s="55">
        <v>3</v>
      </c>
      <c r="Z25" s="49">
        <f t="shared" si="31"/>
        <v>0.92105263157894735</v>
      </c>
      <c r="AA25" s="50">
        <f t="shared" si="32"/>
        <v>0.60526315789473684</v>
      </c>
      <c r="AB25" s="54">
        <v>5</v>
      </c>
      <c r="AC25" s="55"/>
      <c r="AD25" s="55">
        <v>1</v>
      </c>
      <c r="AE25" s="55">
        <v>30</v>
      </c>
      <c r="AF25" s="55">
        <v>2</v>
      </c>
      <c r="AG25" s="49">
        <f t="shared" si="33"/>
        <v>0.94736842105263153</v>
      </c>
      <c r="AH25" s="50">
        <f t="shared" si="34"/>
        <v>0.78947368421052633</v>
      </c>
      <c r="AI25" s="54">
        <v>4</v>
      </c>
      <c r="AJ25" s="55"/>
      <c r="AK25" s="55"/>
      <c r="AL25" s="55">
        <v>33</v>
      </c>
      <c r="AM25" s="55">
        <v>1</v>
      </c>
      <c r="AN25" s="49">
        <f t="shared" si="35"/>
        <v>0.97368421052631582</v>
      </c>
      <c r="AO25" s="50">
        <f t="shared" si="36"/>
        <v>0.86842105263157898</v>
      </c>
      <c r="AP25" s="54">
        <v>4</v>
      </c>
      <c r="AQ25" s="55"/>
      <c r="AR25" s="55"/>
      <c r="AS25" s="55">
        <v>33</v>
      </c>
      <c r="AT25" s="55">
        <f>F25-(AP25+AS25)</f>
        <v>1</v>
      </c>
      <c r="AU25" s="49">
        <f t="shared" si="37"/>
        <v>0.97368421052631582</v>
      </c>
      <c r="AV25" s="50">
        <f t="shared" si="38"/>
        <v>0.86842105263157898</v>
      </c>
      <c r="AW25" s="54">
        <v>1</v>
      </c>
      <c r="AX25" s="55"/>
      <c r="AY25" s="55"/>
      <c r="AZ25" s="55">
        <v>36</v>
      </c>
      <c r="BA25" s="55">
        <v>1</v>
      </c>
      <c r="BB25" s="49">
        <f t="shared" si="39"/>
        <v>0.97368421052631582</v>
      </c>
      <c r="BC25" s="50">
        <f t="shared" si="40"/>
        <v>0.94736842105263153</v>
      </c>
      <c r="BD25" s="54"/>
      <c r="BE25" s="55"/>
      <c r="BF25" s="55"/>
      <c r="BG25" s="55">
        <v>37</v>
      </c>
      <c r="BH25" s="55">
        <v>1</v>
      </c>
      <c r="BI25" s="49">
        <f t="shared" si="41"/>
        <v>0.97368421052631582</v>
      </c>
      <c r="BJ25" s="50">
        <f t="shared" si="42"/>
        <v>0.97368421052631582</v>
      </c>
      <c r="BK25" s="54"/>
      <c r="BL25" s="55"/>
      <c r="BM25" s="55"/>
      <c r="BN25" s="55">
        <v>37</v>
      </c>
      <c r="BO25" s="55">
        <v>1</v>
      </c>
      <c r="BP25" s="49">
        <f t="shared" si="43"/>
        <v>0.97368421052631582</v>
      </c>
      <c r="BQ25" s="50">
        <f t="shared" si="44"/>
        <v>0.97368421052631582</v>
      </c>
      <c r="BR25" s="54"/>
      <c r="BS25" s="55"/>
      <c r="BT25" s="55"/>
      <c r="BU25" s="55"/>
      <c r="BV25" s="55"/>
      <c r="BW25" s="49">
        <f t="shared" si="45"/>
        <v>0</v>
      </c>
      <c r="BX25" s="50">
        <f t="shared" si="46"/>
        <v>0</v>
      </c>
      <c r="BY25" s="54"/>
      <c r="BZ25" s="55"/>
      <c r="CA25" s="55"/>
      <c r="CB25" s="55"/>
      <c r="CC25" s="55"/>
      <c r="CD25" s="49">
        <f t="shared" si="47"/>
        <v>0</v>
      </c>
      <c r="CE25" s="50">
        <f t="shared" si="48"/>
        <v>0</v>
      </c>
      <c r="CF25" s="54"/>
      <c r="CG25" s="55"/>
      <c r="CH25" s="55"/>
      <c r="CI25" s="55"/>
      <c r="CJ25" s="55"/>
      <c r="CK25" s="49">
        <f t="shared" si="49"/>
        <v>0</v>
      </c>
      <c r="CL25" s="76">
        <f t="shared" si="50"/>
        <v>0</v>
      </c>
    </row>
    <row r="26" spans="2:90" s="52" customFormat="1" ht="14" x14ac:dyDescent="0.15">
      <c r="B26" s="47" t="s">
        <v>47</v>
      </c>
      <c r="C26" s="53">
        <f t="shared" si="26"/>
        <v>48</v>
      </c>
      <c r="D26" s="53"/>
      <c r="E26" s="53"/>
      <c r="F26" s="48">
        <v>48</v>
      </c>
      <c r="G26" s="54">
        <v>45</v>
      </c>
      <c r="H26" s="55"/>
      <c r="I26" s="55">
        <v>1</v>
      </c>
      <c r="J26" s="55"/>
      <c r="K26" s="55">
        <v>2</v>
      </c>
      <c r="L26" s="100">
        <f t="shared" si="27"/>
        <v>0.95833333333333337</v>
      </c>
      <c r="M26" s="101">
        <f t="shared" si="28"/>
        <v>0</v>
      </c>
      <c r="N26" s="54">
        <v>33</v>
      </c>
      <c r="O26" s="55"/>
      <c r="P26" s="55"/>
      <c r="Q26" s="55">
        <v>11</v>
      </c>
      <c r="R26" s="55">
        <v>4</v>
      </c>
      <c r="S26" s="100">
        <f t="shared" si="29"/>
        <v>0.91666666666666663</v>
      </c>
      <c r="T26" s="50">
        <f t="shared" si="30"/>
        <v>0.22916666666666666</v>
      </c>
      <c r="U26" s="54">
        <v>18</v>
      </c>
      <c r="V26" s="55"/>
      <c r="W26" s="55"/>
      <c r="X26" s="55">
        <v>27</v>
      </c>
      <c r="Y26" s="55">
        <v>3</v>
      </c>
      <c r="Z26" s="100">
        <f t="shared" si="31"/>
        <v>0.9375</v>
      </c>
      <c r="AA26" s="101">
        <f t="shared" si="32"/>
        <v>0.5625</v>
      </c>
      <c r="AB26" s="54">
        <v>6</v>
      </c>
      <c r="AC26" s="55"/>
      <c r="AD26" s="55"/>
      <c r="AE26" s="55">
        <v>39</v>
      </c>
      <c r="AF26" s="55">
        <v>3</v>
      </c>
      <c r="AG26" s="100">
        <f t="shared" si="33"/>
        <v>0.9375</v>
      </c>
      <c r="AH26" s="50">
        <f t="shared" si="34"/>
        <v>0.8125</v>
      </c>
      <c r="AI26" s="54">
        <v>1</v>
      </c>
      <c r="AJ26" s="55"/>
      <c r="AK26" s="55"/>
      <c r="AL26" s="55">
        <v>44</v>
      </c>
      <c r="AM26" s="55">
        <f>F26-(AI26+AL26)</f>
        <v>3</v>
      </c>
      <c r="AN26" s="100">
        <f t="shared" si="35"/>
        <v>0.9375</v>
      </c>
      <c r="AO26" s="101">
        <f t="shared" si="36"/>
        <v>0.91666666666666663</v>
      </c>
      <c r="AP26" s="54"/>
      <c r="AQ26" s="55"/>
      <c r="AR26" s="55"/>
      <c r="AS26" s="55">
        <v>45</v>
      </c>
      <c r="AT26" s="55">
        <v>3</v>
      </c>
      <c r="AU26" s="49">
        <f t="shared" si="37"/>
        <v>0.9375</v>
      </c>
      <c r="AV26" s="50">
        <f t="shared" si="38"/>
        <v>0.9375</v>
      </c>
      <c r="AW26" s="54"/>
      <c r="AX26" s="55"/>
      <c r="AY26" s="55"/>
      <c r="AZ26" s="55">
        <v>45</v>
      </c>
      <c r="BA26" s="55">
        <v>3</v>
      </c>
      <c r="BB26" s="100">
        <f t="shared" si="39"/>
        <v>0.9375</v>
      </c>
      <c r="BC26" s="101">
        <f t="shared" si="40"/>
        <v>0.9375</v>
      </c>
      <c r="BD26" s="54"/>
      <c r="BE26" s="55"/>
      <c r="BF26" s="55"/>
      <c r="BG26" s="55">
        <v>45</v>
      </c>
      <c r="BH26" s="55">
        <v>3</v>
      </c>
      <c r="BI26" s="100">
        <f t="shared" si="41"/>
        <v>0.9375</v>
      </c>
      <c r="BJ26" s="50">
        <f t="shared" si="42"/>
        <v>0.9375</v>
      </c>
      <c r="BK26" s="54"/>
      <c r="BL26" s="55"/>
      <c r="BM26" s="55"/>
      <c r="BN26" s="55"/>
      <c r="BO26" s="55"/>
      <c r="BP26" s="100">
        <f t="shared" si="43"/>
        <v>0</v>
      </c>
      <c r="BQ26" s="101">
        <f t="shared" si="44"/>
        <v>0</v>
      </c>
      <c r="BR26" s="54"/>
      <c r="BS26" s="55"/>
      <c r="BT26" s="55"/>
      <c r="BU26" s="55"/>
      <c r="BV26" s="55"/>
      <c r="BW26" s="100">
        <f t="shared" si="45"/>
        <v>0</v>
      </c>
      <c r="BX26" s="50">
        <f t="shared" si="46"/>
        <v>0</v>
      </c>
      <c r="BY26" s="54"/>
      <c r="BZ26" s="55"/>
      <c r="CA26" s="55"/>
      <c r="CB26" s="55"/>
      <c r="CC26" s="55"/>
      <c r="CD26" s="100">
        <f t="shared" si="47"/>
        <v>0</v>
      </c>
      <c r="CE26" s="101">
        <f t="shared" si="48"/>
        <v>0</v>
      </c>
      <c r="CF26" s="54"/>
      <c r="CG26" s="55"/>
      <c r="CH26" s="55"/>
      <c r="CI26" s="55"/>
      <c r="CJ26" s="55"/>
      <c r="CK26" s="100">
        <f t="shared" si="49"/>
        <v>0</v>
      </c>
      <c r="CL26" s="104">
        <f t="shared" si="50"/>
        <v>0</v>
      </c>
    </row>
    <row r="27" spans="2:90" s="52" customFormat="1" ht="14" x14ac:dyDescent="0.15">
      <c r="B27" s="47" t="s">
        <v>48</v>
      </c>
      <c r="C27" s="53">
        <f t="shared" si="26"/>
        <v>77</v>
      </c>
      <c r="D27" s="53"/>
      <c r="E27" s="53"/>
      <c r="F27" s="48">
        <v>77</v>
      </c>
      <c r="G27" s="54">
        <v>71</v>
      </c>
      <c r="H27" s="55"/>
      <c r="I27" s="55"/>
      <c r="J27" s="55">
        <v>1</v>
      </c>
      <c r="K27" s="55">
        <v>5</v>
      </c>
      <c r="L27" s="56">
        <f t="shared" si="27"/>
        <v>0.93506493506493504</v>
      </c>
      <c r="M27" s="57">
        <f t="shared" si="28"/>
        <v>1.2987012987012988E-2</v>
      </c>
      <c r="N27" s="55">
        <v>52</v>
      </c>
      <c r="O27" s="55"/>
      <c r="P27" s="55"/>
      <c r="Q27" s="55">
        <v>19</v>
      </c>
      <c r="R27" s="55">
        <v>6</v>
      </c>
      <c r="S27" s="56">
        <f t="shared" si="29"/>
        <v>0.92207792207792205</v>
      </c>
      <c r="T27" s="50">
        <f t="shared" si="30"/>
        <v>0.24675324675324675</v>
      </c>
      <c r="U27" s="54">
        <v>20</v>
      </c>
      <c r="V27" s="55"/>
      <c r="W27" s="55"/>
      <c r="X27" s="55">
        <v>49</v>
      </c>
      <c r="Y27" s="55">
        <v>8</v>
      </c>
      <c r="Z27" s="56">
        <f t="shared" si="31"/>
        <v>0.89610389610389607</v>
      </c>
      <c r="AA27" s="57">
        <f t="shared" si="32"/>
        <v>0.63636363636363635</v>
      </c>
      <c r="AB27" s="55">
        <v>6</v>
      </c>
      <c r="AC27" s="55"/>
      <c r="AD27" s="55"/>
      <c r="AE27" s="55">
        <v>64</v>
      </c>
      <c r="AF27" s="55">
        <f>F27-(AB27+AE27)</f>
        <v>7</v>
      </c>
      <c r="AG27" s="56">
        <f t="shared" si="33"/>
        <v>0.90909090909090906</v>
      </c>
      <c r="AH27" s="50">
        <f t="shared" si="34"/>
        <v>0.83116883116883122</v>
      </c>
      <c r="AI27" s="54">
        <v>1</v>
      </c>
      <c r="AJ27" s="55"/>
      <c r="AK27" s="55"/>
      <c r="AL27" s="55">
        <v>69</v>
      </c>
      <c r="AM27" s="55">
        <v>7</v>
      </c>
      <c r="AN27" s="56">
        <f t="shared" si="35"/>
        <v>0.90909090909090906</v>
      </c>
      <c r="AO27" s="57">
        <f t="shared" si="36"/>
        <v>0.89610389610389607</v>
      </c>
      <c r="AP27" s="54">
        <v>1</v>
      </c>
      <c r="AQ27" s="55"/>
      <c r="AR27" s="55"/>
      <c r="AS27" s="55">
        <v>70</v>
      </c>
      <c r="AT27" s="55">
        <f>F27-AS27-AP27</f>
        <v>6</v>
      </c>
      <c r="AU27" s="100">
        <f t="shared" si="37"/>
        <v>0.92207792207792205</v>
      </c>
      <c r="AV27" s="50">
        <f t="shared" si="38"/>
        <v>0.90909090909090906</v>
      </c>
      <c r="AW27" s="54"/>
      <c r="AX27" s="55"/>
      <c r="AY27" s="55"/>
      <c r="AZ27" s="55">
        <v>71</v>
      </c>
      <c r="BA27" s="55">
        <v>6</v>
      </c>
      <c r="BB27" s="56">
        <f t="shared" si="39"/>
        <v>0.92207792207792205</v>
      </c>
      <c r="BC27" s="57">
        <f t="shared" si="40"/>
        <v>0.92207792207792205</v>
      </c>
      <c r="BD27" s="55"/>
      <c r="BE27" s="55"/>
      <c r="BF27" s="55"/>
      <c r="BG27" s="55"/>
      <c r="BH27" s="55"/>
      <c r="BI27" s="56">
        <f t="shared" si="41"/>
        <v>0</v>
      </c>
      <c r="BJ27" s="50">
        <f t="shared" si="42"/>
        <v>0</v>
      </c>
      <c r="BK27" s="54"/>
      <c r="BL27" s="55"/>
      <c r="BM27" s="55"/>
      <c r="BN27" s="55"/>
      <c r="BO27" s="55"/>
      <c r="BP27" s="56">
        <f t="shared" si="43"/>
        <v>0</v>
      </c>
      <c r="BQ27" s="57">
        <f t="shared" si="44"/>
        <v>0</v>
      </c>
      <c r="BR27" s="55"/>
      <c r="BS27" s="55"/>
      <c r="BT27" s="55"/>
      <c r="BU27" s="55"/>
      <c r="BV27" s="55"/>
      <c r="BW27" s="56">
        <f t="shared" si="45"/>
        <v>0</v>
      </c>
      <c r="BX27" s="50">
        <f t="shared" si="46"/>
        <v>0</v>
      </c>
      <c r="BY27" s="54"/>
      <c r="BZ27" s="55"/>
      <c r="CA27" s="55"/>
      <c r="CB27" s="55"/>
      <c r="CC27" s="55"/>
      <c r="CD27" s="56">
        <f t="shared" si="47"/>
        <v>0</v>
      </c>
      <c r="CE27" s="57">
        <f t="shared" si="48"/>
        <v>0</v>
      </c>
      <c r="CF27" s="54"/>
      <c r="CG27" s="55"/>
      <c r="CH27" s="55"/>
      <c r="CI27" s="55"/>
      <c r="CJ27" s="55"/>
      <c r="CK27" s="56">
        <f t="shared" si="49"/>
        <v>0</v>
      </c>
      <c r="CL27" s="77">
        <f t="shared" si="50"/>
        <v>0</v>
      </c>
    </row>
    <row r="28" spans="2:90" s="52" customFormat="1" ht="14" x14ac:dyDescent="0.15">
      <c r="B28" s="47" t="s">
        <v>49</v>
      </c>
      <c r="C28" s="53">
        <f t="shared" si="26"/>
        <v>83</v>
      </c>
      <c r="D28" s="53"/>
      <c r="E28" s="53"/>
      <c r="F28" s="48">
        <v>83</v>
      </c>
      <c r="G28" s="54">
        <v>75</v>
      </c>
      <c r="H28" s="55"/>
      <c r="I28" s="55">
        <v>1</v>
      </c>
      <c r="J28" s="55">
        <v>2</v>
      </c>
      <c r="K28" s="55">
        <v>5</v>
      </c>
      <c r="L28" s="59">
        <f t="shared" si="27"/>
        <v>0.93975903614457834</v>
      </c>
      <c r="M28" s="60">
        <f t="shared" si="28"/>
        <v>2.4096385542168676E-2</v>
      </c>
      <c r="N28" s="55">
        <v>50</v>
      </c>
      <c r="O28" s="55"/>
      <c r="P28" s="55">
        <v>1</v>
      </c>
      <c r="Q28" s="55">
        <v>24</v>
      </c>
      <c r="R28" s="55">
        <v>8</v>
      </c>
      <c r="S28" s="56">
        <f t="shared" si="29"/>
        <v>0.90361445783132532</v>
      </c>
      <c r="T28" s="50">
        <f t="shared" si="30"/>
        <v>0.28915662650602408</v>
      </c>
      <c r="U28" s="54">
        <v>30</v>
      </c>
      <c r="V28" s="55"/>
      <c r="W28" s="55"/>
      <c r="X28" s="55">
        <v>44</v>
      </c>
      <c r="Y28" s="55">
        <f>F28-(U28+X28)</f>
        <v>9</v>
      </c>
      <c r="Z28" s="59">
        <f t="shared" si="31"/>
        <v>0.89156626506024095</v>
      </c>
      <c r="AA28" s="60">
        <f t="shared" si="32"/>
        <v>0.53012048192771088</v>
      </c>
      <c r="AB28" s="55">
        <v>8</v>
      </c>
      <c r="AC28" s="55"/>
      <c r="AD28" s="55">
        <v>1</v>
      </c>
      <c r="AE28" s="55">
        <v>66</v>
      </c>
      <c r="AF28" s="55">
        <f>F28-AB28-AC28-AD28-AE28</f>
        <v>8</v>
      </c>
      <c r="AG28" s="56">
        <f t="shared" si="33"/>
        <v>0.90361445783132532</v>
      </c>
      <c r="AH28" s="50">
        <f t="shared" si="34"/>
        <v>0.79518072289156627</v>
      </c>
      <c r="AI28" s="54">
        <v>2</v>
      </c>
      <c r="AJ28" s="55"/>
      <c r="AK28" s="55">
        <v>1</v>
      </c>
      <c r="AL28" s="55">
        <v>70</v>
      </c>
      <c r="AM28" s="55">
        <f>F28-AL28-AK28-AI28</f>
        <v>10</v>
      </c>
      <c r="AN28" s="59">
        <f t="shared" si="35"/>
        <v>0.87951807228915657</v>
      </c>
      <c r="AO28" s="60">
        <f t="shared" si="36"/>
        <v>0.84337349397590367</v>
      </c>
      <c r="AP28" s="55">
        <v>2</v>
      </c>
      <c r="AQ28" s="55"/>
      <c r="AR28" s="55"/>
      <c r="AS28" s="55">
        <v>72</v>
      </c>
      <c r="AT28" s="55">
        <v>9</v>
      </c>
      <c r="AU28" s="56">
        <f t="shared" si="37"/>
        <v>0.89156626506024095</v>
      </c>
      <c r="AV28" s="50">
        <f t="shared" si="38"/>
        <v>0.86746987951807231</v>
      </c>
      <c r="AW28" s="54"/>
      <c r="AX28" s="55"/>
      <c r="AY28" s="55"/>
      <c r="AZ28" s="55"/>
      <c r="BA28" s="55"/>
      <c r="BB28" s="59">
        <f t="shared" si="39"/>
        <v>0</v>
      </c>
      <c r="BC28" s="60">
        <f t="shared" si="40"/>
        <v>0</v>
      </c>
      <c r="BD28" s="55"/>
      <c r="BE28" s="55"/>
      <c r="BF28" s="55"/>
      <c r="BG28" s="55"/>
      <c r="BH28" s="55"/>
      <c r="BI28" s="56">
        <f t="shared" si="41"/>
        <v>0</v>
      </c>
      <c r="BJ28" s="50">
        <f t="shared" si="42"/>
        <v>0</v>
      </c>
      <c r="BK28" s="54"/>
      <c r="BL28" s="55"/>
      <c r="BM28" s="55"/>
      <c r="BN28" s="55"/>
      <c r="BO28" s="55"/>
      <c r="BP28" s="59">
        <f t="shared" si="43"/>
        <v>0</v>
      </c>
      <c r="BQ28" s="60">
        <f t="shared" si="44"/>
        <v>0</v>
      </c>
      <c r="BR28" s="55"/>
      <c r="BS28" s="55"/>
      <c r="BT28" s="55"/>
      <c r="BU28" s="55"/>
      <c r="BV28" s="55"/>
      <c r="BW28" s="56">
        <f t="shared" si="45"/>
        <v>0</v>
      </c>
      <c r="BX28" s="50">
        <f t="shared" si="46"/>
        <v>0</v>
      </c>
      <c r="BY28" s="54"/>
      <c r="BZ28" s="55"/>
      <c r="CA28" s="55"/>
      <c r="CB28" s="55"/>
      <c r="CC28" s="55"/>
      <c r="CD28" s="59">
        <f t="shared" si="47"/>
        <v>0</v>
      </c>
      <c r="CE28" s="60">
        <f t="shared" si="48"/>
        <v>0</v>
      </c>
      <c r="CF28" s="54"/>
      <c r="CG28" s="55"/>
      <c r="CH28" s="55"/>
      <c r="CI28" s="55"/>
      <c r="CJ28" s="55"/>
      <c r="CK28" s="59">
        <f t="shared" si="49"/>
        <v>0</v>
      </c>
      <c r="CL28" s="78">
        <f t="shared" si="50"/>
        <v>0</v>
      </c>
    </row>
    <row r="29" spans="2:90" s="52" customFormat="1" ht="14" x14ac:dyDescent="0.15">
      <c r="B29" s="47" t="s">
        <v>68</v>
      </c>
      <c r="C29" s="53">
        <f>F29+D29+E29</f>
        <v>83</v>
      </c>
      <c r="D29" s="53"/>
      <c r="E29" s="53"/>
      <c r="F29" s="48">
        <v>83</v>
      </c>
      <c r="G29" s="54">
        <v>77</v>
      </c>
      <c r="H29" s="55"/>
      <c r="I29" s="55">
        <v>1</v>
      </c>
      <c r="J29" s="55"/>
      <c r="K29" s="55">
        <v>5</v>
      </c>
      <c r="L29" s="59">
        <f>IF($F29="","",((G29+H29+I29+J29)/$F29))</f>
        <v>0.93975903614457834</v>
      </c>
      <c r="M29" s="60">
        <f>IF($F29="","",(J29/$F29))</f>
        <v>0</v>
      </c>
      <c r="N29" s="55">
        <v>52</v>
      </c>
      <c r="O29" s="55"/>
      <c r="P29" s="55">
        <v>3</v>
      </c>
      <c r="Q29" s="55">
        <v>22</v>
      </c>
      <c r="R29" s="55">
        <f>F29-(N29+P29+Q29)</f>
        <v>6</v>
      </c>
      <c r="S29" s="56">
        <f>IF($F29="","",((N29+O29+P29+Q29)/$F29))</f>
        <v>0.92771084337349397</v>
      </c>
      <c r="T29" s="50">
        <f>IF($F29="","",(Q29/$F29))</f>
        <v>0.26506024096385544</v>
      </c>
      <c r="U29" s="54">
        <v>14</v>
      </c>
      <c r="V29" s="55"/>
      <c r="W29" s="55">
        <v>1</v>
      </c>
      <c r="X29" s="55">
        <v>61</v>
      </c>
      <c r="Y29" s="55">
        <f>F29-U29-V29-W29-X29</f>
        <v>7</v>
      </c>
      <c r="Z29" s="59">
        <f>IF($F29="","",((U29+V29+W29+X29)/$F29))</f>
        <v>0.91566265060240959</v>
      </c>
      <c r="AA29" s="60">
        <f>IF($F29="","",(X29/$F29))</f>
        <v>0.73493975903614461</v>
      </c>
      <c r="AB29" s="55">
        <v>6</v>
      </c>
      <c r="AC29" s="55"/>
      <c r="AD29" s="55"/>
      <c r="AE29" s="55">
        <v>69</v>
      </c>
      <c r="AF29" s="55">
        <f>F29-AE29-AB29</f>
        <v>8</v>
      </c>
      <c r="AG29" s="56">
        <f>IF($F29="","",((AB29+AC29+AD29+AE29)/$F29))</f>
        <v>0.90361445783132532</v>
      </c>
      <c r="AH29" s="50">
        <f>IF($F29="","",(AE29/$F29))</f>
        <v>0.83132530120481929</v>
      </c>
      <c r="AI29" s="54"/>
      <c r="AJ29" s="55"/>
      <c r="AK29" s="55"/>
      <c r="AL29" s="55">
        <v>74</v>
      </c>
      <c r="AM29" s="55">
        <v>9</v>
      </c>
      <c r="AN29" s="59">
        <f>IF($F29="","",((AI29+AJ29+AK29+AL29)/$F29))</f>
        <v>0.89156626506024095</v>
      </c>
      <c r="AO29" s="60">
        <f>IF($F29="","",(AL29/$F29))</f>
        <v>0.89156626506024095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7"/>
        <v>0</v>
      </c>
      <c r="CE29" s="60">
        <f t="shared" si="48"/>
        <v>0</v>
      </c>
      <c r="CF29" s="54"/>
      <c r="CG29" s="55"/>
      <c r="CH29" s="55"/>
      <c r="CI29" s="55"/>
      <c r="CJ29" s="55"/>
      <c r="CK29" s="59">
        <f t="shared" si="49"/>
        <v>0</v>
      </c>
      <c r="CL29" s="78">
        <f t="shared" si="50"/>
        <v>0</v>
      </c>
    </row>
    <row r="30" spans="2:90" s="52" customFormat="1" ht="14" x14ac:dyDescent="0.15">
      <c r="B30" s="47" t="s">
        <v>70</v>
      </c>
      <c r="C30" s="53">
        <v>61</v>
      </c>
      <c r="D30" s="53"/>
      <c r="E30" s="53"/>
      <c r="F30" s="48">
        <v>61</v>
      </c>
      <c r="G30" s="54">
        <v>55</v>
      </c>
      <c r="H30" s="55"/>
      <c r="I30" s="55">
        <v>2</v>
      </c>
      <c r="J30" s="55"/>
      <c r="K30" s="55">
        <f>F30-(G30+I30)</f>
        <v>4</v>
      </c>
      <c r="L30" s="59">
        <f>IF($F30="","",((G30+H30+I30+J30)/$F30))</f>
        <v>0.93442622950819676</v>
      </c>
      <c r="M30" s="60">
        <f>IF($F30="","",(J30/$F30))</f>
        <v>0</v>
      </c>
      <c r="N30" s="55">
        <v>35</v>
      </c>
      <c r="O30" s="55"/>
      <c r="P30" s="55"/>
      <c r="Q30" s="55">
        <v>19</v>
      </c>
      <c r="R30" s="55">
        <f>F30-N30-O30-P30-Q30</f>
        <v>7</v>
      </c>
      <c r="S30" s="56">
        <f>IF($F30="","",((N30+O30+P30+Q30)/$F30))</f>
        <v>0.88524590163934425</v>
      </c>
      <c r="T30" s="50">
        <f>IF($F30="","",(Q30/$F30))</f>
        <v>0.31147540983606559</v>
      </c>
      <c r="U30" s="54">
        <v>12</v>
      </c>
      <c r="V30" s="55"/>
      <c r="W30" s="55"/>
      <c r="X30" s="55">
        <v>43</v>
      </c>
      <c r="Y30" s="55">
        <f>F30-X30-U30</f>
        <v>6</v>
      </c>
      <c r="Z30" s="59">
        <f>IF($F30="","",((U30+V30+W30+X30)/$F30))</f>
        <v>0.90163934426229508</v>
      </c>
      <c r="AA30" s="60">
        <f>IF($F30="","",(X30/$F30))</f>
        <v>0.70491803278688525</v>
      </c>
      <c r="AB30" s="55">
        <v>2</v>
      </c>
      <c r="AC30" s="55"/>
      <c r="AD30" s="55"/>
      <c r="AE30" s="55">
        <v>53</v>
      </c>
      <c r="AF30" s="55">
        <v>6</v>
      </c>
      <c r="AG30" s="56">
        <f>IF($F30="","",((AB30+AC30+AD30+AE30)/$F30))</f>
        <v>0.90163934426229508</v>
      </c>
      <c r="AH30" s="50">
        <f>IF($F30="","",(AE30/$F30))</f>
        <v>0.86885245901639341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9"/>
        <v>0</v>
      </c>
      <c r="CL30" s="77">
        <f t="shared" si="50"/>
        <v>0</v>
      </c>
    </row>
    <row r="31" spans="2:90" s="52" customFormat="1" ht="14" x14ac:dyDescent="0.15">
      <c r="B31" s="47" t="s">
        <v>72</v>
      </c>
      <c r="C31" s="53">
        <v>74</v>
      </c>
      <c r="D31" s="53"/>
      <c r="E31" s="53"/>
      <c r="F31" s="48">
        <v>74</v>
      </c>
      <c r="G31" s="54">
        <v>67</v>
      </c>
      <c r="H31" s="55"/>
      <c r="I31" s="55"/>
      <c r="J31" s="55">
        <v>1</v>
      </c>
      <c r="K31" s="55">
        <f>F31-(G31+I31+J31)</f>
        <v>6</v>
      </c>
      <c r="L31" s="59">
        <f>IF($F31="","",((G31+H31+I31+J31)/$F31))</f>
        <v>0.91891891891891897</v>
      </c>
      <c r="M31" s="60">
        <f>IF($F31="","",(J31/$F31))</f>
        <v>1.3513513513513514E-2</v>
      </c>
      <c r="N31" s="55">
        <v>35</v>
      </c>
      <c r="O31" s="55"/>
      <c r="P31" s="55">
        <v>1</v>
      </c>
      <c r="Q31" s="55">
        <v>30</v>
      </c>
      <c r="R31" s="55">
        <f>F31-Q31-P31-N31</f>
        <v>8</v>
      </c>
      <c r="S31" s="56">
        <f>IF($F31="","",((N31+O31+P31+Q31)/$F31))</f>
        <v>0.89189189189189189</v>
      </c>
      <c r="T31" s="50">
        <f>IF($F31="","",(Q31/$F31))</f>
        <v>0.40540540540540543</v>
      </c>
      <c r="U31" s="54">
        <v>12</v>
      </c>
      <c r="V31" s="55"/>
      <c r="W31" s="55"/>
      <c r="X31" s="55">
        <v>53</v>
      </c>
      <c r="Y31" s="55">
        <v>9</v>
      </c>
      <c r="Z31" s="59">
        <f>IF($F31="","",((U31+V31+W31+X31)/$F31))</f>
        <v>0.8783783783783784</v>
      </c>
      <c r="AA31" s="60">
        <f>IF($F31="","",(X31/$F31))</f>
        <v>0.71621621621621623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50">
        <f>IF($F31="","",(BU31/$F31))</f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54</v>
      </c>
      <c r="D32" s="53"/>
      <c r="E32" s="53"/>
      <c r="F32" s="48">
        <v>54</v>
      </c>
      <c r="G32" s="95">
        <v>47</v>
      </c>
      <c r="H32" s="96"/>
      <c r="I32" s="96">
        <v>1</v>
      </c>
      <c r="J32" s="96"/>
      <c r="K32" s="96">
        <f>F32-(G32+I32+J32)</f>
        <v>6</v>
      </c>
      <c r="L32" s="97">
        <f>IF($F32="","",((G32+H32+I32+J32)/$F32))</f>
        <v>0.88888888888888884</v>
      </c>
      <c r="M32" s="98">
        <f>IF($F32="","",(J32/$F32))</f>
        <v>0</v>
      </c>
      <c r="N32" s="55">
        <v>29</v>
      </c>
      <c r="O32" s="55"/>
      <c r="P32" s="55">
        <v>1</v>
      </c>
      <c r="Q32" s="55">
        <v>16</v>
      </c>
      <c r="R32" s="55">
        <f>F32-N32-P32-Q32</f>
        <v>8</v>
      </c>
      <c r="S32" s="56">
        <f>IF($F32="","",((N32+O32+P32+Q32)/$F32))</f>
        <v>0.85185185185185186</v>
      </c>
      <c r="T32" s="50">
        <f>IF($F32="","",(Q32/$F32))</f>
        <v>0.29629629629629628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58">
        <f>IF($F32="","",(CI32/$F32))</f>
        <v>0</v>
      </c>
    </row>
    <row r="33" spans="2:90" s="52" customFormat="1" ht="14" x14ac:dyDescent="0.15">
      <c r="B33" s="47" t="s">
        <v>74</v>
      </c>
      <c r="C33" s="53">
        <v>48</v>
      </c>
      <c r="D33" s="53"/>
      <c r="E33" s="53"/>
      <c r="F33" s="48">
        <f>C33-D33-E33</f>
        <v>48</v>
      </c>
      <c r="G33" s="93">
        <v>41</v>
      </c>
      <c r="H33" s="70"/>
      <c r="I33" s="70"/>
      <c r="J33" s="70"/>
      <c r="K33" s="70">
        <f>F33-(G33+I33+J33)</f>
        <v>7</v>
      </c>
      <c r="L33" s="71">
        <f>IF($F33="","",((G33+H33+I33+J33)/$F33))</f>
        <v>0.85416666666666663</v>
      </c>
      <c r="M33" s="72">
        <f>IF($F33="","",(J33/$F33))</f>
        <v>0</v>
      </c>
      <c r="N33" s="55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72">
        <f>IF($F33="","",(X33/$F33))</f>
        <v>0</v>
      </c>
      <c r="AB33" s="55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72">
        <f>IF($F33="","",(AL33/$F33))</f>
        <v>0</v>
      </c>
      <c r="AP33" s="55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72">
        <f>IF($F33="","",(AZ33/$F33))</f>
        <v>0</v>
      </c>
      <c r="BD33" s="55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72">
        <f>IF($F33="","",(BN33/$F33))</f>
        <v>0</v>
      </c>
      <c r="BR33" s="55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55"/>
      <c r="CG33" s="55"/>
      <c r="CH33" s="55"/>
      <c r="CI33" s="55"/>
      <c r="CJ33" s="55"/>
      <c r="CK33" s="56">
        <f>IF($F33="","",((CF33+CG33+CH33+CI33)/$F33))</f>
        <v>0</v>
      </c>
      <c r="CL33" s="59">
        <f>IF($F33="","",(CI33/$F33))</f>
        <v>0</v>
      </c>
    </row>
  </sheetData>
  <mergeCells count="32">
    <mergeCell ref="CF3:CL3"/>
    <mergeCell ref="CF20:CL20"/>
    <mergeCell ref="BY3:CE3"/>
    <mergeCell ref="BY20:CE20"/>
    <mergeCell ref="AI20:AO20"/>
    <mergeCell ref="AP20:AV20"/>
    <mergeCell ref="AW20:BC20"/>
    <mergeCell ref="BD20:BJ20"/>
    <mergeCell ref="BK20:BQ20"/>
    <mergeCell ref="BR20:BX20"/>
    <mergeCell ref="AW3:BC3"/>
    <mergeCell ref="BD3:BJ3"/>
    <mergeCell ref="BK3:BQ3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N3:T3"/>
    <mergeCell ref="U3:AA3"/>
    <mergeCell ref="AB3:AH3"/>
    <mergeCell ref="AI3:AO3"/>
    <mergeCell ref="AP3:AV3"/>
    <mergeCell ref="B3:B4"/>
    <mergeCell ref="C3:C4"/>
    <mergeCell ref="D3:D4"/>
    <mergeCell ref="E3:E4"/>
    <mergeCell ref="G3:M3"/>
  </mergeCells>
  <pageMargins left="0.75" right="0.75" top="1" bottom="1" header="0.5" footer="0.5"/>
  <pageSetup scale="65" fitToHeight="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41</v>
      </c>
    </row>
    <row r="2" spans="1:90" x14ac:dyDescent="0.15">
      <c r="B2" t="str">
        <f>"Freshmen Retention - "&amp;$A$1</f>
        <v>Freshmen Retention - Two or More Non-Hispanic Races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</v>
      </c>
      <c r="D5" s="53"/>
      <c r="E5" s="53"/>
      <c r="F5" s="48">
        <v>1</v>
      </c>
      <c r="G5" s="54">
        <v>1</v>
      </c>
      <c r="H5" s="55"/>
      <c r="I5" s="55"/>
      <c r="J5" s="55"/>
      <c r="K5" s="55"/>
      <c r="L5" s="49">
        <f t="shared" ref="L5:L11" si="1">IF($F5="","",((G5+H5+I5+J5)/$F5))</f>
        <v>1</v>
      </c>
      <c r="M5" s="50">
        <f t="shared" ref="M5:M11" si="2">IF($F5="","",(J5/$F5))</f>
        <v>0</v>
      </c>
      <c r="N5" s="54">
        <v>1</v>
      </c>
      <c r="O5" s="55"/>
      <c r="P5" s="55"/>
      <c r="Q5" s="55"/>
      <c r="R5" s="55"/>
      <c r="S5" s="49">
        <f t="shared" ref="S5:S11" si="3">IF($F5="","",((N5+O5+P5+Q5)/$F5))</f>
        <v>1</v>
      </c>
      <c r="T5" s="50">
        <f t="shared" ref="T5:T11" si="4">IF($F5="","",(Q5/$F5))</f>
        <v>0</v>
      </c>
      <c r="U5" s="54">
        <v>1</v>
      </c>
      <c r="V5" s="55"/>
      <c r="W5" s="55"/>
      <c r="X5" s="55"/>
      <c r="Y5" s="55"/>
      <c r="Z5" s="49">
        <f t="shared" ref="Z5:Z11" si="5">IF($F5="","",((U5+V5+W5+X5)/$F5))</f>
        <v>1</v>
      </c>
      <c r="AA5" s="50">
        <f t="shared" ref="AA5:AA11" si="6">IF($F5="","",(X5/$F5))</f>
        <v>0</v>
      </c>
      <c r="AB5" s="54"/>
      <c r="AC5" s="55"/>
      <c r="AD5" s="55"/>
      <c r="AE5" s="55">
        <v>1</v>
      </c>
      <c r="AF5" s="55"/>
      <c r="AG5" s="49">
        <f t="shared" ref="AG5:AG11" si="7">IF($F5="","",((AB5+AC5+AD5+AE5)/$F5))</f>
        <v>1</v>
      </c>
      <c r="AH5" s="50">
        <f t="shared" ref="AH5:AH11" si="8">IF($F5="","",(AE5/$F5))</f>
        <v>1</v>
      </c>
      <c r="AI5" s="54"/>
      <c r="AJ5" s="55"/>
      <c r="AK5" s="55"/>
      <c r="AL5" s="55">
        <v>1</v>
      </c>
      <c r="AM5" s="55"/>
      <c r="AN5" s="49">
        <f t="shared" ref="AN5:AN11" si="9">IF($F5="","",((AI5+AJ5+AK5+AL5)/$F5))</f>
        <v>1</v>
      </c>
      <c r="AO5" s="50">
        <f t="shared" ref="AO5:AO11" si="10">IF($F5="","",(AL5/$F5))</f>
        <v>1</v>
      </c>
      <c r="AP5" s="54"/>
      <c r="AQ5" s="55"/>
      <c r="AR5" s="55"/>
      <c r="AS5" s="55">
        <v>1</v>
      </c>
      <c r="AT5" s="55"/>
      <c r="AU5" s="49">
        <f t="shared" ref="AU5:AU11" si="11">IF($F5="","",((AP5+AQ5+AR5+AS5)/$F5))</f>
        <v>1</v>
      </c>
      <c r="AV5" s="50">
        <f t="shared" ref="AV5:AV11" si="12">IF($F5="","",(AS5/$F5))</f>
        <v>1</v>
      </c>
      <c r="AW5" s="54"/>
      <c r="AX5" s="55"/>
      <c r="AY5" s="55"/>
      <c r="AZ5" s="55">
        <v>1</v>
      </c>
      <c r="BA5" s="55"/>
      <c r="BB5" s="49">
        <f t="shared" ref="BB5:BB11" si="13">IF($F5="","",((AW5+AX5+AY5+AZ5)/$F5))</f>
        <v>1</v>
      </c>
      <c r="BC5" s="50">
        <f t="shared" ref="BC5:BC11" si="14">IF($F5="","",(AZ5/$F5))</f>
        <v>1</v>
      </c>
      <c r="BD5" s="54"/>
      <c r="BE5" s="55"/>
      <c r="BF5" s="55"/>
      <c r="BG5" s="55">
        <v>1</v>
      </c>
      <c r="BH5" s="55"/>
      <c r="BI5" s="49">
        <f t="shared" ref="BI5:BI11" si="15">IF($F5="","",((BD5+BE5+BF5+BG5)/$F5))</f>
        <v>1</v>
      </c>
      <c r="BJ5" s="50">
        <f t="shared" ref="BJ5:BJ11" si="16">IF($F5="","",(BG5/$F5))</f>
        <v>1</v>
      </c>
      <c r="BK5" s="54"/>
      <c r="BL5" s="55"/>
      <c r="BM5" s="55"/>
      <c r="BN5" s="55">
        <v>1</v>
      </c>
      <c r="BO5" s="55"/>
      <c r="BP5" s="49">
        <f t="shared" ref="BP5:BP11" si="17">IF($F5="","",((BK5+BL5+BM5+BN5)/$F5))</f>
        <v>1</v>
      </c>
      <c r="BQ5" s="50">
        <f t="shared" ref="BQ5:BQ11" si="18">IF($F5="","",(BN5/$F5))</f>
        <v>1</v>
      </c>
      <c r="BR5" s="54"/>
      <c r="BS5" s="55"/>
      <c r="BT5" s="55"/>
      <c r="BU5" s="55">
        <v>1</v>
      </c>
      <c r="BV5" s="55"/>
      <c r="BW5" s="49">
        <f t="shared" ref="BW5:BW11" si="19">IF($F5="","",((BR5+BS5+BT5+BU5)/$F5))</f>
        <v>1</v>
      </c>
      <c r="BX5" s="50">
        <f t="shared" ref="BX5:BX11" si="20">IF($F5="","",(BU5/$F5))</f>
        <v>1</v>
      </c>
      <c r="BY5" s="54"/>
      <c r="BZ5" s="55"/>
      <c r="CA5" s="55"/>
      <c r="CB5" s="55">
        <v>1</v>
      </c>
      <c r="CC5" s="55"/>
      <c r="CD5" s="49">
        <f t="shared" ref="CD5:CD12" si="21">IF($F5="","",((BY5+BZ5+CA5+CB5)/$F5))</f>
        <v>1</v>
      </c>
      <c r="CE5" s="50">
        <f t="shared" ref="CE5:CE12" si="22">IF($F5="","",(CB5/$F5))</f>
        <v>1</v>
      </c>
      <c r="CF5" s="54"/>
      <c r="CG5" s="55"/>
      <c r="CH5" s="55"/>
      <c r="CI5" s="55">
        <v>1</v>
      </c>
      <c r="CJ5" s="55"/>
      <c r="CK5" s="49">
        <f t="shared" ref="CK5:CK13" si="23">IF($F5="","",((CF5+CG5+CH5+CI5)/$F5))</f>
        <v>1</v>
      </c>
      <c r="CL5" s="76">
        <f t="shared" ref="CL5:CL13" si="24">IF($F5="","",(CI5/$F5))</f>
        <v>1</v>
      </c>
    </row>
    <row r="6" spans="1:90" s="52" customFormat="1" ht="14" x14ac:dyDescent="0.15">
      <c r="B6" s="47" t="s">
        <v>25</v>
      </c>
      <c r="C6" s="53">
        <f t="shared" si="0"/>
        <v>0</v>
      </c>
      <c r="D6" s="53"/>
      <c r="E6" s="53"/>
      <c r="F6" s="48"/>
      <c r="G6" s="54"/>
      <c r="H6" s="55"/>
      <c r="I6" s="55"/>
      <c r="J6" s="55"/>
      <c r="K6" s="55"/>
      <c r="L6" s="49" t="str">
        <f t="shared" si="1"/>
        <v/>
      </c>
      <c r="M6" s="50" t="str">
        <f t="shared" si="2"/>
        <v/>
      </c>
      <c r="N6" s="54"/>
      <c r="O6" s="55"/>
      <c r="P6" s="55"/>
      <c r="Q6" s="55"/>
      <c r="R6" s="55"/>
      <c r="S6" s="49" t="str">
        <f t="shared" si="3"/>
        <v/>
      </c>
      <c r="T6" s="50" t="str">
        <f t="shared" si="4"/>
        <v/>
      </c>
      <c r="U6" s="54"/>
      <c r="V6" s="55"/>
      <c r="W6" s="55"/>
      <c r="X6" s="55"/>
      <c r="Y6" s="55"/>
      <c r="Z6" s="49" t="str">
        <f t="shared" si="5"/>
        <v/>
      </c>
      <c r="AA6" s="50" t="str">
        <f t="shared" si="6"/>
        <v/>
      </c>
      <c r="AB6" s="54"/>
      <c r="AC6" s="55"/>
      <c r="AD6" s="55"/>
      <c r="AE6" s="55"/>
      <c r="AF6" s="55"/>
      <c r="AG6" s="49" t="str">
        <f t="shared" si="7"/>
        <v/>
      </c>
      <c r="AH6" s="50" t="str">
        <f t="shared" si="8"/>
        <v/>
      </c>
      <c r="AI6" s="54"/>
      <c r="AJ6" s="55"/>
      <c r="AK6" s="55"/>
      <c r="AL6" s="55"/>
      <c r="AM6" s="55"/>
      <c r="AN6" s="49" t="str">
        <f t="shared" si="9"/>
        <v/>
      </c>
      <c r="AO6" s="50" t="str">
        <f t="shared" si="10"/>
        <v/>
      </c>
      <c r="AP6" s="54"/>
      <c r="AQ6" s="55"/>
      <c r="AR6" s="55"/>
      <c r="AS6" s="55"/>
      <c r="AT6" s="55"/>
      <c r="AU6" s="49" t="str">
        <f t="shared" si="11"/>
        <v/>
      </c>
      <c r="AV6" s="50" t="str">
        <f t="shared" si="12"/>
        <v/>
      </c>
      <c r="AW6" s="54"/>
      <c r="AX6" s="55"/>
      <c r="AY6" s="55"/>
      <c r="AZ6" s="55"/>
      <c r="BA6" s="55"/>
      <c r="BB6" s="49" t="str">
        <f t="shared" si="13"/>
        <v/>
      </c>
      <c r="BC6" s="50" t="str">
        <f t="shared" si="14"/>
        <v/>
      </c>
      <c r="BD6" s="54"/>
      <c r="BE6" s="55"/>
      <c r="BF6" s="55"/>
      <c r="BG6" s="55"/>
      <c r="BH6" s="55"/>
      <c r="BI6" s="49" t="str">
        <f t="shared" si="15"/>
        <v/>
      </c>
      <c r="BJ6" s="50" t="str">
        <f t="shared" si="16"/>
        <v/>
      </c>
      <c r="BK6" s="54"/>
      <c r="BL6" s="55"/>
      <c r="BM6" s="55"/>
      <c r="BN6" s="55"/>
      <c r="BO6" s="55"/>
      <c r="BP6" s="49" t="str">
        <f t="shared" si="17"/>
        <v/>
      </c>
      <c r="BQ6" s="50" t="str">
        <f t="shared" si="18"/>
        <v/>
      </c>
      <c r="BR6" s="54"/>
      <c r="BS6" s="55"/>
      <c r="BT6" s="55"/>
      <c r="BU6" s="55"/>
      <c r="BV6" s="55"/>
      <c r="BW6" s="49" t="str">
        <f t="shared" si="19"/>
        <v/>
      </c>
      <c r="BX6" s="50" t="str">
        <f t="shared" si="20"/>
        <v/>
      </c>
      <c r="BY6" s="54"/>
      <c r="BZ6" s="55"/>
      <c r="CA6" s="55"/>
      <c r="CB6" s="55"/>
      <c r="CC6" s="55"/>
      <c r="CD6" s="49" t="str">
        <f t="shared" si="21"/>
        <v/>
      </c>
      <c r="CE6" s="50" t="str">
        <f t="shared" si="22"/>
        <v/>
      </c>
      <c r="CF6" s="54"/>
      <c r="CG6" s="55"/>
      <c r="CH6" s="55"/>
      <c r="CI6" s="55"/>
      <c r="CJ6" s="55"/>
      <c r="CK6" s="49" t="str">
        <f t="shared" si="23"/>
        <v/>
      </c>
      <c r="CL6" s="76" t="str">
        <f t="shared" si="24"/>
        <v/>
      </c>
    </row>
    <row r="7" spans="1:90" s="52" customFormat="1" ht="14" x14ac:dyDescent="0.15">
      <c r="B7" s="47" t="s">
        <v>26</v>
      </c>
      <c r="C7" s="53">
        <f t="shared" si="0"/>
        <v>1</v>
      </c>
      <c r="D7" s="53"/>
      <c r="E7" s="53"/>
      <c r="F7" s="48">
        <v>1</v>
      </c>
      <c r="G7" s="54">
        <v>1</v>
      </c>
      <c r="H7" s="55"/>
      <c r="I7" s="55"/>
      <c r="J7" s="55"/>
      <c r="K7" s="55"/>
      <c r="L7" s="49">
        <f t="shared" si="1"/>
        <v>1</v>
      </c>
      <c r="M7" s="50">
        <f t="shared" si="2"/>
        <v>0</v>
      </c>
      <c r="N7" s="54">
        <v>1</v>
      </c>
      <c r="O7" s="55"/>
      <c r="P7" s="55"/>
      <c r="Q7" s="55"/>
      <c r="R7" s="55"/>
      <c r="S7" s="49">
        <f t="shared" si="3"/>
        <v>1</v>
      </c>
      <c r="T7" s="50">
        <f t="shared" si="4"/>
        <v>0</v>
      </c>
      <c r="U7" s="54">
        <v>1</v>
      </c>
      <c r="V7" s="55"/>
      <c r="W7" s="55"/>
      <c r="X7" s="55"/>
      <c r="Y7" s="55"/>
      <c r="Z7" s="49">
        <f t="shared" si="5"/>
        <v>1</v>
      </c>
      <c r="AA7" s="50">
        <f t="shared" si="6"/>
        <v>0</v>
      </c>
      <c r="AB7" s="54">
        <v>1</v>
      </c>
      <c r="AC7" s="55"/>
      <c r="AD7" s="55"/>
      <c r="AE7" s="55"/>
      <c r="AF7" s="55"/>
      <c r="AG7" s="49">
        <f t="shared" si="7"/>
        <v>1</v>
      </c>
      <c r="AH7" s="50">
        <f t="shared" si="8"/>
        <v>0</v>
      </c>
      <c r="AI7" s="54"/>
      <c r="AJ7" s="55"/>
      <c r="AK7" s="55"/>
      <c r="AL7" s="55">
        <v>1</v>
      </c>
      <c r="AM7" s="55"/>
      <c r="AN7" s="49">
        <f t="shared" si="9"/>
        <v>1</v>
      </c>
      <c r="AO7" s="50">
        <f t="shared" si="10"/>
        <v>1</v>
      </c>
      <c r="AP7" s="54"/>
      <c r="AQ7" s="55"/>
      <c r="AR7" s="55"/>
      <c r="AS7" s="55">
        <v>1</v>
      </c>
      <c r="AT7" s="55"/>
      <c r="AU7" s="49">
        <f t="shared" si="11"/>
        <v>1</v>
      </c>
      <c r="AV7" s="50">
        <f t="shared" si="12"/>
        <v>1</v>
      </c>
      <c r="AW7" s="54"/>
      <c r="AX7" s="55"/>
      <c r="AY7" s="55"/>
      <c r="AZ7" s="55">
        <v>1</v>
      </c>
      <c r="BA7" s="55"/>
      <c r="BB7" s="49">
        <f t="shared" si="13"/>
        <v>1</v>
      </c>
      <c r="BC7" s="50">
        <f t="shared" si="14"/>
        <v>1</v>
      </c>
      <c r="BD7" s="54"/>
      <c r="BE7" s="55"/>
      <c r="BF7" s="55"/>
      <c r="BG7" s="55">
        <v>1</v>
      </c>
      <c r="BH7" s="55"/>
      <c r="BI7" s="49">
        <f t="shared" si="15"/>
        <v>1</v>
      </c>
      <c r="BJ7" s="50">
        <f t="shared" si="16"/>
        <v>1</v>
      </c>
      <c r="BK7" s="54"/>
      <c r="BL7" s="55"/>
      <c r="BM7" s="55"/>
      <c r="BN7" s="55">
        <v>1</v>
      </c>
      <c r="BO7" s="55"/>
      <c r="BP7" s="49">
        <f t="shared" si="17"/>
        <v>1</v>
      </c>
      <c r="BQ7" s="50">
        <f t="shared" si="18"/>
        <v>1</v>
      </c>
      <c r="BR7" s="54"/>
      <c r="BS7" s="55"/>
      <c r="BT7" s="55"/>
      <c r="BU7" s="55">
        <v>1</v>
      </c>
      <c r="BV7" s="55"/>
      <c r="BW7" s="49">
        <f t="shared" si="19"/>
        <v>1</v>
      </c>
      <c r="BX7" s="50">
        <f t="shared" si="20"/>
        <v>1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0</v>
      </c>
      <c r="D8" s="53"/>
      <c r="E8" s="53"/>
      <c r="F8" s="48"/>
      <c r="G8" s="54"/>
      <c r="H8" s="55"/>
      <c r="I8" s="55"/>
      <c r="J8" s="55"/>
      <c r="K8" s="55"/>
      <c r="L8" s="49" t="str">
        <f t="shared" si="1"/>
        <v/>
      </c>
      <c r="M8" s="50" t="str">
        <f t="shared" si="2"/>
        <v/>
      </c>
      <c r="N8" s="54"/>
      <c r="O8" s="55"/>
      <c r="P8" s="55"/>
      <c r="Q8" s="55"/>
      <c r="R8" s="55"/>
      <c r="S8" s="49" t="str">
        <f t="shared" si="3"/>
        <v/>
      </c>
      <c r="T8" s="50" t="str">
        <f t="shared" si="4"/>
        <v/>
      </c>
      <c r="U8" s="54"/>
      <c r="V8" s="55"/>
      <c r="W8" s="55"/>
      <c r="X8" s="55"/>
      <c r="Y8" s="55"/>
      <c r="Z8" s="49" t="str">
        <f t="shared" si="5"/>
        <v/>
      </c>
      <c r="AA8" s="50" t="str">
        <f t="shared" si="6"/>
        <v/>
      </c>
      <c r="AB8" s="54"/>
      <c r="AC8" s="55"/>
      <c r="AD8" s="55"/>
      <c r="AE8" s="55"/>
      <c r="AF8" s="55"/>
      <c r="AG8" s="49" t="str">
        <f t="shared" si="7"/>
        <v/>
      </c>
      <c r="AH8" s="50" t="str">
        <f t="shared" si="8"/>
        <v/>
      </c>
      <c r="AI8" s="54"/>
      <c r="AJ8" s="55"/>
      <c r="AK8" s="55"/>
      <c r="AL8" s="55"/>
      <c r="AM8" s="55"/>
      <c r="AN8" s="49" t="str">
        <f t="shared" si="9"/>
        <v/>
      </c>
      <c r="AO8" s="50" t="str">
        <f t="shared" si="10"/>
        <v/>
      </c>
      <c r="AP8" s="54"/>
      <c r="AQ8" s="55"/>
      <c r="AR8" s="55"/>
      <c r="AS8" s="55"/>
      <c r="AT8" s="55"/>
      <c r="AU8" s="49" t="str">
        <f t="shared" si="11"/>
        <v/>
      </c>
      <c r="AV8" s="50" t="str">
        <f t="shared" si="12"/>
        <v/>
      </c>
      <c r="AW8" s="54"/>
      <c r="AX8" s="55"/>
      <c r="AY8" s="55"/>
      <c r="AZ8" s="55"/>
      <c r="BA8" s="55"/>
      <c r="BB8" s="49" t="str">
        <f t="shared" si="13"/>
        <v/>
      </c>
      <c r="BC8" s="50" t="str">
        <f t="shared" si="14"/>
        <v/>
      </c>
      <c r="BD8" s="54"/>
      <c r="BE8" s="55"/>
      <c r="BF8" s="55"/>
      <c r="BG8" s="55"/>
      <c r="BH8" s="55"/>
      <c r="BI8" s="49" t="str">
        <f t="shared" si="15"/>
        <v/>
      </c>
      <c r="BJ8" s="50" t="str">
        <f t="shared" si="16"/>
        <v/>
      </c>
      <c r="BK8" s="54"/>
      <c r="BL8" s="55"/>
      <c r="BM8" s="55"/>
      <c r="BN8" s="55"/>
      <c r="BO8" s="55"/>
      <c r="BP8" s="49" t="str">
        <f t="shared" si="17"/>
        <v/>
      </c>
      <c r="BQ8" s="50" t="str">
        <f t="shared" si="18"/>
        <v/>
      </c>
      <c r="BR8" s="54"/>
      <c r="BS8" s="55"/>
      <c r="BT8" s="55"/>
      <c r="BU8" s="55"/>
      <c r="BV8" s="55"/>
      <c r="BW8" s="49" t="str">
        <f t="shared" si="19"/>
        <v/>
      </c>
      <c r="BX8" s="50" t="str">
        <f t="shared" si="20"/>
        <v/>
      </c>
      <c r="BY8" s="54"/>
      <c r="BZ8" s="55"/>
      <c r="CA8" s="55"/>
      <c r="CB8" s="55"/>
      <c r="CC8" s="55"/>
      <c r="CD8" s="49" t="str">
        <f t="shared" si="21"/>
        <v/>
      </c>
      <c r="CE8" s="50" t="str">
        <f t="shared" si="22"/>
        <v/>
      </c>
      <c r="CF8" s="54"/>
      <c r="CG8" s="55"/>
      <c r="CH8" s="55"/>
      <c r="CI8" s="55"/>
      <c r="CJ8" s="55"/>
      <c r="CK8" s="49" t="str">
        <f t="shared" si="23"/>
        <v/>
      </c>
      <c r="CL8" s="76" t="str">
        <f t="shared" si="24"/>
        <v/>
      </c>
    </row>
    <row r="9" spans="1:90" s="52" customFormat="1" ht="14" x14ac:dyDescent="0.15">
      <c r="B9" s="47" t="s">
        <v>47</v>
      </c>
      <c r="C9" s="53">
        <f t="shared" si="0"/>
        <v>14</v>
      </c>
      <c r="D9" s="53"/>
      <c r="E9" s="53"/>
      <c r="F9" s="48">
        <v>14</v>
      </c>
      <c r="G9" s="54">
        <v>12</v>
      </c>
      <c r="H9" s="55"/>
      <c r="I9" s="55">
        <v>2</v>
      </c>
      <c r="J9" s="55"/>
      <c r="K9" s="55"/>
      <c r="L9" s="49">
        <f t="shared" si="1"/>
        <v>1</v>
      </c>
      <c r="M9" s="50">
        <f t="shared" si="2"/>
        <v>0</v>
      </c>
      <c r="N9" s="54">
        <v>11</v>
      </c>
      <c r="O9" s="55"/>
      <c r="P9" s="55">
        <v>1</v>
      </c>
      <c r="Q9" s="55"/>
      <c r="R9" s="55">
        <v>2</v>
      </c>
      <c r="S9" s="100">
        <f t="shared" si="3"/>
        <v>0.8571428571428571</v>
      </c>
      <c r="T9" s="50">
        <f t="shared" si="4"/>
        <v>0</v>
      </c>
      <c r="U9" s="54">
        <v>10</v>
      </c>
      <c r="V9" s="55"/>
      <c r="W9" s="55"/>
      <c r="X9" s="55">
        <v>1</v>
      </c>
      <c r="Y9" s="55">
        <v>3</v>
      </c>
      <c r="Z9" s="100">
        <f t="shared" si="5"/>
        <v>0.7857142857142857</v>
      </c>
      <c r="AA9" s="101">
        <f t="shared" si="6"/>
        <v>7.1428571428571425E-2</v>
      </c>
      <c r="AB9" s="54">
        <v>4</v>
      </c>
      <c r="AC9" s="55"/>
      <c r="AD9" s="55">
        <v>1</v>
      </c>
      <c r="AE9" s="55">
        <v>6</v>
      </c>
      <c r="AF9" s="55">
        <v>3</v>
      </c>
      <c r="AG9" s="100">
        <f t="shared" si="7"/>
        <v>0.7857142857142857</v>
      </c>
      <c r="AH9" s="50">
        <f t="shared" si="8"/>
        <v>0.42857142857142855</v>
      </c>
      <c r="AI9" s="54">
        <v>1</v>
      </c>
      <c r="AJ9" s="55"/>
      <c r="AK9" s="55">
        <v>1</v>
      </c>
      <c r="AL9" s="55">
        <v>8</v>
      </c>
      <c r="AM9" s="55">
        <f>F9-(AI9+AK9+AL9)</f>
        <v>4</v>
      </c>
      <c r="AN9" s="100">
        <f t="shared" si="9"/>
        <v>0.7142857142857143</v>
      </c>
      <c r="AO9" s="101">
        <f t="shared" si="10"/>
        <v>0.5714285714285714</v>
      </c>
      <c r="AP9" s="54">
        <v>3</v>
      </c>
      <c r="AQ9" s="55"/>
      <c r="AR9" s="55"/>
      <c r="AS9" s="55">
        <v>8</v>
      </c>
      <c r="AT9" s="55">
        <f>F9-AP9-AQ9-AR9-AS9</f>
        <v>3</v>
      </c>
      <c r="AU9" s="49">
        <f t="shared" si="11"/>
        <v>0.7857142857142857</v>
      </c>
      <c r="AV9" s="50">
        <f t="shared" si="12"/>
        <v>0.5714285714285714</v>
      </c>
      <c r="AW9" s="54"/>
      <c r="AX9" s="55"/>
      <c r="AY9" s="55"/>
      <c r="AZ9" s="55">
        <v>10</v>
      </c>
      <c r="BA9" s="55">
        <v>4</v>
      </c>
      <c r="BB9" s="100">
        <f t="shared" si="13"/>
        <v>0.7142857142857143</v>
      </c>
      <c r="BC9" s="101">
        <f t="shared" si="14"/>
        <v>0.7142857142857143</v>
      </c>
      <c r="BD9" s="54"/>
      <c r="BE9" s="55"/>
      <c r="BF9" s="55"/>
      <c r="BG9" s="55">
        <v>10</v>
      </c>
      <c r="BH9" s="55">
        <v>4</v>
      </c>
      <c r="BI9" s="100">
        <f t="shared" si="15"/>
        <v>0.7142857142857143</v>
      </c>
      <c r="BJ9" s="50">
        <f t="shared" si="16"/>
        <v>0.7142857142857143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0</v>
      </c>
      <c r="D10" s="53"/>
      <c r="E10" s="53"/>
      <c r="F10" s="48"/>
      <c r="G10" s="54"/>
      <c r="H10" s="55"/>
      <c r="I10" s="55"/>
      <c r="J10" s="55"/>
      <c r="K10" s="55"/>
      <c r="L10" s="59" t="str">
        <f t="shared" si="1"/>
        <v/>
      </c>
      <c r="M10" s="60" t="str">
        <f t="shared" si="2"/>
        <v/>
      </c>
      <c r="N10" s="55"/>
      <c r="O10" s="55"/>
      <c r="P10" s="55"/>
      <c r="Q10" s="55"/>
      <c r="R10" s="55"/>
      <c r="S10" s="56" t="str">
        <f t="shared" si="3"/>
        <v/>
      </c>
      <c r="T10" s="50" t="str">
        <f t="shared" si="4"/>
        <v/>
      </c>
      <c r="U10" s="54"/>
      <c r="V10" s="55"/>
      <c r="W10" s="55"/>
      <c r="X10" s="55"/>
      <c r="Y10" s="55"/>
      <c r="Z10" s="56" t="str">
        <f t="shared" si="5"/>
        <v/>
      </c>
      <c r="AA10" s="57" t="str">
        <f t="shared" si="6"/>
        <v/>
      </c>
      <c r="AB10" s="55"/>
      <c r="AC10" s="55"/>
      <c r="AD10" s="55"/>
      <c r="AE10" s="55"/>
      <c r="AF10" s="55"/>
      <c r="AG10" s="56" t="str">
        <f t="shared" si="7"/>
        <v/>
      </c>
      <c r="AH10" s="50" t="str">
        <f t="shared" si="8"/>
        <v/>
      </c>
      <c r="AI10" s="54"/>
      <c r="AJ10" s="55"/>
      <c r="AK10" s="55"/>
      <c r="AL10" s="55"/>
      <c r="AM10" s="55"/>
      <c r="AN10" s="56" t="str">
        <f t="shared" si="9"/>
        <v/>
      </c>
      <c r="AO10" s="57" t="str">
        <f t="shared" si="10"/>
        <v/>
      </c>
      <c r="AP10" s="54"/>
      <c r="AQ10" s="55"/>
      <c r="AR10" s="55"/>
      <c r="AS10" s="55"/>
      <c r="AT10" s="55"/>
      <c r="AU10" s="100" t="str">
        <f t="shared" si="11"/>
        <v/>
      </c>
      <c r="AV10" s="50" t="str">
        <f t="shared" si="12"/>
        <v/>
      </c>
      <c r="AW10" s="54"/>
      <c r="AX10" s="55"/>
      <c r="AY10" s="55"/>
      <c r="AZ10" s="55"/>
      <c r="BA10" s="55"/>
      <c r="BB10" s="56" t="str">
        <f t="shared" si="13"/>
        <v/>
      </c>
      <c r="BC10" s="57" t="str">
        <f t="shared" si="14"/>
        <v/>
      </c>
      <c r="BD10" s="55"/>
      <c r="BE10" s="55"/>
      <c r="BF10" s="55"/>
      <c r="BG10" s="55"/>
      <c r="BH10" s="55"/>
      <c r="BI10" s="56" t="str">
        <f t="shared" si="15"/>
        <v/>
      </c>
      <c r="BJ10" s="50" t="str">
        <f t="shared" si="16"/>
        <v/>
      </c>
      <c r="BK10" s="54"/>
      <c r="BL10" s="55"/>
      <c r="BM10" s="55"/>
      <c r="BN10" s="55"/>
      <c r="BO10" s="55"/>
      <c r="BP10" s="56" t="str">
        <f t="shared" si="17"/>
        <v/>
      </c>
      <c r="BQ10" s="57" t="str">
        <f t="shared" si="18"/>
        <v/>
      </c>
      <c r="BR10" s="55"/>
      <c r="BS10" s="55"/>
      <c r="BT10" s="55"/>
      <c r="BU10" s="55"/>
      <c r="BV10" s="55"/>
      <c r="BW10" s="56" t="str">
        <f t="shared" si="19"/>
        <v/>
      </c>
      <c r="BX10" s="50" t="str">
        <f t="shared" si="20"/>
        <v/>
      </c>
      <c r="BY10" s="54"/>
      <c r="BZ10" s="55"/>
      <c r="CA10" s="55"/>
      <c r="CB10" s="55"/>
      <c r="CC10" s="55"/>
      <c r="CD10" s="56" t="str">
        <f t="shared" si="21"/>
        <v/>
      </c>
      <c r="CE10" s="57" t="str">
        <f t="shared" si="22"/>
        <v/>
      </c>
      <c r="CF10" s="54"/>
      <c r="CG10" s="55"/>
      <c r="CH10" s="55"/>
      <c r="CI10" s="55"/>
      <c r="CJ10" s="55"/>
      <c r="CK10" s="56" t="str">
        <f t="shared" si="23"/>
        <v/>
      </c>
      <c r="CL10" s="77" t="str">
        <f t="shared" si="24"/>
        <v/>
      </c>
    </row>
    <row r="11" spans="1:90" s="52" customFormat="1" ht="14" x14ac:dyDescent="0.15">
      <c r="B11" s="47" t="s">
        <v>49</v>
      </c>
      <c r="C11" s="53">
        <f t="shared" si="0"/>
        <v>0</v>
      </c>
      <c r="D11" s="53"/>
      <c r="E11" s="53"/>
      <c r="F11" s="48"/>
      <c r="G11" s="54"/>
      <c r="H11" s="55"/>
      <c r="I11" s="55"/>
      <c r="J11" s="55"/>
      <c r="K11" s="55"/>
      <c r="L11" s="59" t="str">
        <f t="shared" si="1"/>
        <v/>
      </c>
      <c r="M11" s="60" t="str">
        <f t="shared" si="2"/>
        <v/>
      </c>
      <c r="N11" s="55"/>
      <c r="O11" s="55"/>
      <c r="P11" s="55"/>
      <c r="Q11" s="55"/>
      <c r="R11" s="55"/>
      <c r="S11" s="56" t="str">
        <f t="shared" si="3"/>
        <v/>
      </c>
      <c r="T11" s="50" t="str">
        <f t="shared" si="4"/>
        <v/>
      </c>
      <c r="U11" s="54"/>
      <c r="V11" s="55"/>
      <c r="W11" s="55"/>
      <c r="X11" s="55"/>
      <c r="Y11" s="55"/>
      <c r="Z11" s="59" t="str">
        <f t="shared" si="5"/>
        <v/>
      </c>
      <c r="AA11" s="60" t="str">
        <f t="shared" si="6"/>
        <v/>
      </c>
      <c r="AB11" s="55"/>
      <c r="AC11" s="55"/>
      <c r="AD11" s="55"/>
      <c r="AE11" s="55"/>
      <c r="AF11" s="55"/>
      <c r="AG11" s="56" t="str">
        <f t="shared" si="7"/>
        <v/>
      </c>
      <c r="AH11" s="50" t="str">
        <f t="shared" si="8"/>
        <v/>
      </c>
      <c r="AI11" s="54"/>
      <c r="AJ11" s="55"/>
      <c r="AK11" s="55"/>
      <c r="AL11" s="55"/>
      <c r="AM11" s="55"/>
      <c r="AN11" s="59" t="str">
        <f t="shared" si="9"/>
        <v/>
      </c>
      <c r="AO11" s="60" t="str">
        <f t="shared" si="10"/>
        <v/>
      </c>
      <c r="AP11" s="55"/>
      <c r="AQ11" s="55"/>
      <c r="AR11" s="55"/>
      <c r="AS11" s="55"/>
      <c r="AT11" s="55"/>
      <c r="AU11" s="56" t="str">
        <f t="shared" si="11"/>
        <v/>
      </c>
      <c r="AV11" s="50" t="str">
        <f t="shared" si="12"/>
        <v/>
      </c>
      <c r="AW11" s="54"/>
      <c r="AX11" s="55"/>
      <c r="AY11" s="55"/>
      <c r="AZ11" s="55"/>
      <c r="BA11" s="55"/>
      <c r="BB11" s="59" t="str">
        <f t="shared" si="13"/>
        <v/>
      </c>
      <c r="BC11" s="60" t="str">
        <f t="shared" si="14"/>
        <v/>
      </c>
      <c r="BD11" s="55"/>
      <c r="BE11" s="55"/>
      <c r="BF11" s="55"/>
      <c r="BG11" s="55"/>
      <c r="BH11" s="55"/>
      <c r="BI11" s="56" t="str">
        <f t="shared" si="15"/>
        <v/>
      </c>
      <c r="BJ11" s="50" t="str">
        <f t="shared" si="16"/>
        <v/>
      </c>
      <c r="BK11" s="54"/>
      <c r="BL11" s="55"/>
      <c r="BM11" s="55"/>
      <c r="BN11" s="55"/>
      <c r="BO11" s="55"/>
      <c r="BP11" s="59" t="str">
        <f t="shared" si="17"/>
        <v/>
      </c>
      <c r="BQ11" s="60" t="str">
        <f t="shared" si="18"/>
        <v/>
      </c>
      <c r="BR11" s="55"/>
      <c r="BS11" s="55"/>
      <c r="BT11" s="55"/>
      <c r="BU11" s="55"/>
      <c r="BV11" s="55"/>
      <c r="BW11" s="56" t="str">
        <f t="shared" si="19"/>
        <v/>
      </c>
      <c r="BX11" s="50" t="str">
        <f t="shared" si="20"/>
        <v/>
      </c>
      <c r="BY11" s="54"/>
      <c r="BZ11" s="55"/>
      <c r="CA11" s="55"/>
      <c r="CB11" s="55"/>
      <c r="CC11" s="55"/>
      <c r="CD11" s="59" t="str">
        <f t="shared" si="21"/>
        <v/>
      </c>
      <c r="CE11" s="60" t="str">
        <f t="shared" si="22"/>
        <v/>
      </c>
      <c r="CF11" s="54"/>
      <c r="CG11" s="55"/>
      <c r="CH11" s="55"/>
      <c r="CI11" s="55"/>
      <c r="CJ11" s="55"/>
      <c r="CK11" s="59" t="str">
        <f t="shared" si="23"/>
        <v/>
      </c>
      <c r="CL11" s="78" t="str">
        <f t="shared" si="24"/>
        <v/>
      </c>
    </row>
    <row r="12" spans="1:90" s="52" customFormat="1" ht="14" x14ac:dyDescent="0.15">
      <c r="B12" s="47" t="s">
        <v>68</v>
      </c>
      <c r="C12" s="53">
        <f>F12+D12+E12</f>
        <v>1</v>
      </c>
      <c r="D12" s="53"/>
      <c r="E12" s="53"/>
      <c r="F12" s="48">
        <v>1</v>
      </c>
      <c r="G12" s="54"/>
      <c r="H12" s="55"/>
      <c r="I12" s="55"/>
      <c r="J12" s="55"/>
      <c r="K12" s="55">
        <v>1</v>
      </c>
      <c r="L12" s="59">
        <f>IF($F12="","",((G12+H12+I12+J12)/$F12))</f>
        <v>0</v>
      </c>
      <c r="M12" s="60">
        <f>IF($F12="","",(J12/$F12))</f>
        <v>0</v>
      </c>
      <c r="N12" s="55"/>
      <c r="O12" s="55"/>
      <c r="P12" s="55"/>
      <c r="Q12" s="55"/>
      <c r="R12" s="55">
        <v>1</v>
      </c>
      <c r="S12" s="56">
        <f>IF($F12="","",((N12+O12+P12+Q12)/$F12))</f>
        <v>0</v>
      </c>
      <c r="T12" s="50">
        <f>IF($F12="","",(Q12/$F12))</f>
        <v>0</v>
      </c>
      <c r="U12" s="54"/>
      <c r="V12" s="55"/>
      <c r="W12" s="55"/>
      <c r="X12" s="55"/>
      <c r="Y12" s="55">
        <v>1</v>
      </c>
      <c r="Z12" s="59">
        <f>IF($F12="","",((U12+V12+W12+X12)/$F12))</f>
        <v>0</v>
      </c>
      <c r="AA12" s="60">
        <f>IF($F12="","",(X12/$F12))</f>
        <v>0</v>
      </c>
      <c r="AB12" s="55"/>
      <c r="AC12" s="55"/>
      <c r="AD12" s="55"/>
      <c r="AE12" s="55"/>
      <c r="AF12" s="55">
        <v>1</v>
      </c>
      <c r="AG12" s="56">
        <f>IF($F12="","",((AB12+AC12+AD12+AE12)/$F12))</f>
        <v>0</v>
      </c>
      <c r="AH12" s="50">
        <f>IF($F12="","",(AE12/$F12))</f>
        <v>0</v>
      </c>
      <c r="AI12" s="54"/>
      <c r="AJ12" s="55"/>
      <c r="AK12" s="55"/>
      <c r="AL12" s="55"/>
      <c r="AM12" s="55">
        <v>1</v>
      </c>
      <c r="AN12" s="59">
        <f>IF($F12="","",((AI12+AJ12+AK12+AL12)/$F12))</f>
        <v>0</v>
      </c>
      <c r="AO12" s="60">
        <f>IF($F12="","",(AL12/$F12))</f>
        <v>0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17</v>
      </c>
      <c r="D13" s="53"/>
      <c r="E13" s="53"/>
      <c r="F13" s="48">
        <v>17</v>
      </c>
      <c r="G13" s="54">
        <v>15</v>
      </c>
      <c r="H13" s="55"/>
      <c r="I13" s="55"/>
      <c r="J13" s="55"/>
      <c r="K13" s="55">
        <v>2</v>
      </c>
      <c r="L13" s="59">
        <f>IF($F13="","",((G13+H13+I13+J13)/$F13))</f>
        <v>0.88235294117647056</v>
      </c>
      <c r="M13" s="60">
        <f>IF($F13="","",(J13/$F13))</f>
        <v>0</v>
      </c>
      <c r="N13" s="55">
        <v>14</v>
      </c>
      <c r="O13" s="55"/>
      <c r="P13" s="55"/>
      <c r="Q13" s="55"/>
      <c r="R13" s="55">
        <f>F13-N13-O13-P13-Q13</f>
        <v>3</v>
      </c>
      <c r="S13" s="56">
        <f>IF($F13="","",((N13+O13+P13+Q13)/$F13))</f>
        <v>0.82352941176470584</v>
      </c>
      <c r="T13" s="50">
        <f>IF($F13="","",(Q13/$F13))</f>
        <v>0</v>
      </c>
      <c r="U13" s="54">
        <v>12</v>
      </c>
      <c r="V13" s="55"/>
      <c r="W13" s="55"/>
      <c r="X13" s="55">
        <v>1</v>
      </c>
      <c r="Y13" s="55">
        <v>4</v>
      </c>
      <c r="Z13" s="59">
        <f>IF($F13="","",((U13+V13+W13+X13)/$F13))</f>
        <v>0.76470588235294112</v>
      </c>
      <c r="AA13" s="60">
        <f>IF($F13="","",(X13/$F13))</f>
        <v>5.8823529411764705E-2</v>
      </c>
      <c r="AB13" s="55">
        <v>7</v>
      </c>
      <c r="AC13" s="55"/>
      <c r="AD13" s="55"/>
      <c r="AE13" s="55">
        <v>6</v>
      </c>
      <c r="AF13" s="55">
        <v>4</v>
      </c>
      <c r="AG13" s="56">
        <f>IF($F13="","",((AB13+AC13+AD13+AE13)/$F13))</f>
        <v>0.76470588235294112</v>
      </c>
      <c r="AH13" s="50">
        <f>IF($F13="","",(AE13/$F13))</f>
        <v>0.35294117647058826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31</v>
      </c>
      <c r="D14" s="53"/>
      <c r="E14" s="53"/>
      <c r="F14" s="48">
        <v>31</v>
      </c>
      <c r="G14" s="54">
        <v>30</v>
      </c>
      <c r="H14" s="55"/>
      <c r="I14" s="55">
        <v>1</v>
      </c>
      <c r="J14" s="55"/>
      <c r="K14" s="55">
        <f>F14-(G14+I14+J14)</f>
        <v>0</v>
      </c>
      <c r="L14" s="59">
        <f>IF($F14="","",((G14+H14+I14+J14)/$F14))</f>
        <v>1</v>
      </c>
      <c r="M14" s="60">
        <f>IF($F14="","",(J14/$F14))</f>
        <v>0</v>
      </c>
      <c r="N14" s="55">
        <v>29</v>
      </c>
      <c r="O14" s="55"/>
      <c r="P14" s="55">
        <v>1</v>
      </c>
      <c r="Q14" s="55"/>
      <c r="R14" s="55">
        <v>1</v>
      </c>
      <c r="S14" s="56">
        <f>IF($F14="","",((N14+O14+P14+Q14)/$F14))</f>
        <v>0.967741935483871</v>
      </c>
      <c r="T14" s="50">
        <f>IF($F14="","",(Q14/$F14))</f>
        <v>0</v>
      </c>
      <c r="U14" s="54">
        <v>26</v>
      </c>
      <c r="V14" s="55"/>
      <c r="W14" s="55"/>
      <c r="X14" s="55">
        <v>2</v>
      </c>
      <c r="Y14" s="55">
        <v>3</v>
      </c>
      <c r="Z14" s="59">
        <f>IF($F14="","",((U14+V14+W14+X14)/$F14))</f>
        <v>0.90322580645161288</v>
      </c>
      <c r="AA14" s="60">
        <f>IF($F14="","",(X14/$F14))</f>
        <v>6.4516129032258063E-2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18</v>
      </c>
      <c r="D15" s="53"/>
      <c r="E15" s="53"/>
      <c r="F15" s="48">
        <v>18</v>
      </c>
      <c r="G15" s="95">
        <v>15</v>
      </c>
      <c r="H15" s="96"/>
      <c r="I15" s="96">
        <v>1</v>
      </c>
      <c r="J15" s="96"/>
      <c r="K15" s="96">
        <f>F15-(G15+I15+J15)</f>
        <v>2</v>
      </c>
      <c r="L15" s="97">
        <f>IF($F15="","",((G15+H15+I15+J15)/$F15))</f>
        <v>0.88888888888888884</v>
      </c>
      <c r="M15" s="98">
        <f>IF($F15="","",(J15/$F15))</f>
        <v>0</v>
      </c>
      <c r="N15" s="55">
        <v>12</v>
      </c>
      <c r="O15" s="55"/>
      <c r="P15" s="55">
        <v>1</v>
      </c>
      <c r="Q15" s="55"/>
      <c r="R15" s="55">
        <v>5</v>
      </c>
      <c r="S15" s="56">
        <f>IF($F15="","",((N15+O15+P15+Q15)/$F15))</f>
        <v>0.72222222222222221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58">
        <f>IF($F15="","",(CI15/$F15))</f>
        <v>0</v>
      </c>
    </row>
    <row r="16" spans="1:90" s="52" customFormat="1" ht="14" x14ac:dyDescent="0.15">
      <c r="B16" s="47" t="s">
        <v>74</v>
      </c>
      <c r="C16" s="53">
        <v>10</v>
      </c>
      <c r="D16" s="53"/>
      <c r="E16" s="53"/>
      <c r="F16" s="48">
        <f>C16-D16-E16</f>
        <v>10</v>
      </c>
      <c r="G16" s="93">
        <v>10</v>
      </c>
      <c r="H16" s="70"/>
      <c r="I16" s="70"/>
      <c r="J16" s="70"/>
      <c r="K16" s="70">
        <f>F16-(G16+I16+J16)</f>
        <v>0</v>
      </c>
      <c r="L16" s="71">
        <f>IF($F16="","",((G16+H16+I16+J16)/$F16))</f>
        <v>1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58">
        <f>IF($F16="","",(CI16/$F16))</f>
        <v>0</v>
      </c>
    </row>
    <row r="19" spans="2:90" ht="16" customHeight="1" x14ac:dyDescent="0.15">
      <c r="B19" t="str">
        <f>"Transfer Retention - "&amp;$A$1</f>
        <v>Transfer Retention - Two or More Non-Hispanic Races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>F22+D22+E22</f>
        <v>0</v>
      </c>
      <c r="D22" s="53"/>
      <c r="E22" s="53"/>
      <c r="F22" s="48"/>
      <c r="G22" s="54"/>
      <c r="H22" s="55"/>
      <c r="I22" s="55"/>
      <c r="J22" s="55"/>
      <c r="K22" s="55"/>
      <c r="L22" s="49" t="str">
        <f>IF($F22="","",((G22+H22+I22+J22)/$F22))</f>
        <v/>
      </c>
      <c r="M22" s="50" t="str">
        <f>IF($F22="","",(J22/$F22))</f>
        <v/>
      </c>
      <c r="N22" s="54"/>
      <c r="O22" s="55"/>
      <c r="P22" s="55"/>
      <c r="Q22" s="55"/>
      <c r="R22" s="55"/>
      <c r="S22" s="49" t="str">
        <f>IF($F22="","",((N22+O22+P22+Q22)/$F22))</f>
        <v/>
      </c>
      <c r="T22" s="50" t="str">
        <f>IF($F22="","",(Q22/$F22))</f>
        <v/>
      </c>
      <c r="U22" s="54"/>
      <c r="V22" s="55"/>
      <c r="W22" s="55"/>
      <c r="X22" s="55"/>
      <c r="Y22" s="55"/>
      <c r="Z22" s="49" t="str">
        <f>IF($F22="","",((U22+V22+W22+X22)/$F22))</f>
        <v/>
      </c>
      <c r="AA22" s="50" t="str">
        <f>IF($F22="","",(X22/$F22))</f>
        <v/>
      </c>
      <c r="AB22" s="54"/>
      <c r="AC22" s="55"/>
      <c r="AD22" s="55"/>
      <c r="AE22" s="55"/>
      <c r="AF22" s="55"/>
      <c r="AG22" s="49" t="str">
        <f>IF($F22="","",((AB22+AC22+AD22+AE22)/$F22))</f>
        <v/>
      </c>
      <c r="AH22" s="50" t="str">
        <f>IF($F22="","",(AE22/$F22))</f>
        <v/>
      </c>
      <c r="AI22" s="54"/>
      <c r="AJ22" s="55"/>
      <c r="AK22" s="55"/>
      <c r="AL22" s="55"/>
      <c r="AM22" s="55"/>
      <c r="AN22" s="49" t="str">
        <f>IF($F22="","",((AI22+AJ22+AK22+AL22)/$F22))</f>
        <v/>
      </c>
      <c r="AO22" s="50" t="str">
        <f>IF($F22="","",(AL22/$F22))</f>
        <v/>
      </c>
      <c r="AP22" s="54"/>
      <c r="AQ22" s="55"/>
      <c r="AR22" s="55"/>
      <c r="AS22" s="55"/>
      <c r="AT22" s="55"/>
      <c r="AU22" s="49" t="str">
        <f>IF($F22="","",((AP22+AQ22+AR22+AS22)/$F22))</f>
        <v/>
      </c>
      <c r="AV22" s="50" t="str">
        <f>IF($F22="","",(AS22/$F22))</f>
        <v/>
      </c>
      <c r="AW22" s="54"/>
      <c r="AX22" s="55"/>
      <c r="AY22" s="55"/>
      <c r="AZ22" s="55"/>
      <c r="BA22" s="55"/>
      <c r="BB22" s="49" t="str">
        <f>IF($F22="","",((AW22+AX22+AY22+AZ22)/$F22))</f>
        <v/>
      </c>
      <c r="BC22" s="50" t="str">
        <f>IF($F22="","",(AZ22/$F22))</f>
        <v/>
      </c>
      <c r="BD22" s="54"/>
      <c r="BE22" s="55"/>
      <c r="BF22" s="55"/>
      <c r="BG22" s="55"/>
      <c r="BH22" s="55"/>
      <c r="BI22" s="49" t="str">
        <f>IF($F22="","",((BD22+BE22+BF22+BG22)/$F22))</f>
        <v/>
      </c>
      <c r="BJ22" s="50" t="str">
        <f>IF($F22="","",(BG22/$F22))</f>
        <v/>
      </c>
      <c r="BK22" s="54"/>
      <c r="BL22" s="55"/>
      <c r="BM22" s="55"/>
      <c r="BN22" s="55"/>
      <c r="BO22" s="55"/>
      <c r="BP22" s="49" t="str">
        <f>IF($F22="","",((BK22+BL22+BM22+BN22)/$F22))</f>
        <v/>
      </c>
      <c r="BQ22" s="50" t="str">
        <f>IF($F22="","",(BN22/$F22))</f>
        <v/>
      </c>
      <c r="BR22" s="54"/>
      <c r="BS22" s="55"/>
      <c r="BT22" s="55"/>
      <c r="BU22" s="55"/>
      <c r="BV22" s="55"/>
      <c r="BW22" s="49" t="str">
        <f>IF($F22="","",((BR22+BS22+BT22+BU22)/$F22))</f>
        <v/>
      </c>
      <c r="BX22" s="50" t="str">
        <f>IF($F22="","",(BU22/$F22))</f>
        <v/>
      </c>
      <c r="BY22" s="54"/>
      <c r="BZ22" s="55"/>
      <c r="CA22" s="55"/>
      <c r="CB22" s="55"/>
      <c r="CC22" s="55"/>
      <c r="CD22" s="49" t="str">
        <f t="shared" ref="CD22:CD29" si="25">IF($F22="","",((BY22+BZ22+CA22+CB22)/$F22))</f>
        <v/>
      </c>
      <c r="CE22" s="50" t="str">
        <f t="shared" ref="CE22:CE29" si="26">IF($F22="","",(CB22/$F22))</f>
        <v/>
      </c>
      <c r="CF22" s="54"/>
      <c r="CG22" s="55"/>
      <c r="CH22" s="55"/>
      <c r="CI22" s="55"/>
      <c r="CJ22" s="55"/>
      <c r="CK22" s="49" t="str">
        <f t="shared" ref="CK22:CK30" si="27">IF($F22="","",((CF22+CG22+CH22+CI22)/$F22))</f>
        <v/>
      </c>
      <c r="CL22" s="76" t="str">
        <f t="shared" ref="CL22:CL30" si="28">IF($F22="","",(CI22/$F22))</f>
        <v/>
      </c>
    </row>
    <row r="23" spans="2:90" s="52" customFormat="1" ht="14" x14ac:dyDescent="0.15">
      <c r="B23" s="47" t="s">
        <v>25</v>
      </c>
      <c r="C23" s="53">
        <f>F23+D23+E23</f>
        <v>0</v>
      </c>
      <c r="D23" s="53"/>
      <c r="E23" s="53"/>
      <c r="F23" s="48"/>
      <c r="G23" s="54"/>
      <c r="H23" s="55"/>
      <c r="I23" s="55"/>
      <c r="J23" s="55"/>
      <c r="K23" s="55"/>
      <c r="L23" s="49" t="str">
        <f>IF($F23="","",((G23+H23+I23+J23)/$F23))</f>
        <v/>
      </c>
      <c r="M23" s="50" t="str">
        <f>IF($F23="","",(J23/$F23))</f>
        <v/>
      </c>
      <c r="N23" s="54"/>
      <c r="O23" s="55"/>
      <c r="P23" s="55"/>
      <c r="Q23" s="55"/>
      <c r="R23" s="55"/>
      <c r="S23" s="49" t="str">
        <f>IF($F23="","",((N23+O23+P23+Q23)/$F23))</f>
        <v/>
      </c>
      <c r="T23" s="50" t="str">
        <f>IF($F23="","",(Q23/$F23))</f>
        <v/>
      </c>
      <c r="U23" s="54"/>
      <c r="V23" s="55"/>
      <c r="W23" s="55"/>
      <c r="X23" s="55"/>
      <c r="Y23" s="55"/>
      <c r="Z23" s="49" t="str">
        <f>IF($F23="","",((U23+V23+W23+X23)/$F23))</f>
        <v/>
      </c>
      <c r="AA23" s="50" t="str">
        <f>IF($F23="","",(X23/$F23))</f>
        <v/>
      </c>
      <c r="AB23" s="54"/>
      <c r="AC23" s="55"/>
      <c r="AD23" s="55"/>
      <c r="AE23" s="55"/>
      <c r="AF23" s="55"/>
      <c r="AG23" s="49" t="str">
        <f>IF($F23="","",((AB23+AC23+AD23+AE23)/$F23))</f>
        <v/>
      </c>
      <c r="AH23" s="50" t="str">
        <f>IF($F23="","",(AE23/$F23))</f>
        <v/>
      </c>
      <c r="AI23" s="54"/>
      <c r="AJ23" s="55"/>
      <c r="AK23" s="55"/>
      <c r="AL23" s="55"/>
      <c r="AM23" s="55"/>
      <c r="AN23" s="49" t="str">
        <f>IF($F23="","",((AI23+AJ23+AK23+AL23)/$F23))</f>
        <v/>
      </c>
      <c r="AO23" s="50" t="str">
        <f>IF($F23="","",(AL23/$F23))</f>
        <v/>
      </c>
      <c r="AP23" s="54"/>
      <c r="AQ23" s="55"/>
      <c r="AR23" s="55"/>
      <c r="AS23" s="55"/>
      <c r="AT23" s="55"/>
      <c r="AU23" s="49" t="str">
        <f>IF($F23="","",((AP23+AQ23+AR23+AS23)/$F23))</f>
        <v/>
      </c>
      <c r="AV23" s="50" t="str">
        <f>IF($F23="","",(AS23/$F23))</f>
        <v/>
      </c>
      <c r="AW23" s="54"/>
      <c r="AX23" s="55"/>
      <c r="AY23" s="55"/>
      <c r="AZ23" s="55"/>
      <c r="BA23" s="55"/>
      <c r="BB23" s="49" t="str">
        <f>IF($F23="","",((AW23+AX23+AY23+AZ23)/$F23))</f>
        <v/>
      </c>
      <c r="BC23" s="50" t="str">
        <f>IF($F23="","",(AZ23/$F23))</f>
        <v/>
      </c>
      <c r="BD23" s="54"/>
      <c r="BE23" s="55"/>
      <c r="BF23" s="55"/>
      <c r="BG23" s="55"/>
      <c r="BH23" s="55"/>
      <c r="BI23" s="49" t="str">
        <f>IF($F23="","",((BD23+BE23+BF23+BG23)/$F23))</f>
        <v/>
      </c>
      <c r="BJ23" s="50" t="str">
        <f>IF($F23="","",(BG23/$F23))</f>
        <v/>
      </c>
      <c r="BK23" s="54"/>
      <c r="BL23" s="55"/>
      <c r="BM23" s="55"/>
      <c r="BN23" s="55"/>
      <c r="BO23" s="55"/>
      <c r="BP23" s="49" t="str">
        <f>IF($F23="","",((BK23+BL23+BM23+BN23)/$F23))</f>
        <v/>
      </c>
      <c r="BQ23" s="50" t="str">
        <f>IF($F23="","",(BN23/$F23))</f>
        <v/>
      </c>
      <c r="BR23" s="54"/>
      <c r="BS23" s="55"/>
      <c r="BT23" s="55"/>
      <c r="BU23" s="55"/>
      <c r="BV23" s="55"/>
      <c r="BW23" s="49" t="str">
        <f>IF($F23="","",((BR23+BS23+BT23+BU23)/$F23))</f>
        <v/>
      </c>
      <c r="BX23" s="50" t="str">
        <f>IF($F23="","",(BU23/$F23))</f>
        <v/>
      </c>
      <c r="BY23" s="54"/>
      <c r="BZ23" s="55"/>
      <c r="CA23" s="55"/>
      <c r="CB23" s="55"/>
      <c r="CC23" s="55"/>
      <c r="CD23" s="49" t="str">
        <f t="shared" si="25"/>
        <v/>
      </c>
      <c r="CE23" s="50" t="str">
        <f t="shared" si="26"/>
        <v/>
      </c>
      <c r="CF23" s="54"/>
      <c r="CG23" s="55"/>
      <c r="CH23" s="55"/>
      <c r="CI23" s="55"/>
      <c r="CJ23" s="55"/>
      <c r="CK23" s="49" t="str">
        <f t="shared" si="27"/>
        <v/>
      </c>
      <c r="CL23" s="76" t="str">
        <f t="shared" si="28"/>
        <v/>
      </c>
    </row>
    <row r="24" spans="2:90" s="52" customFormat="1" ht="14" x14ac:dyDescent="0.15">
      <c r="B24" s="47" t="s">
        <v>26</v>
      </c>
      <c r="C24" s="53">
        <f>F24+D24+E24</f>
        <v>0</v>
      </c>
      <c r="D24" s="53"/>
      <c r="E24" s="53"/>
      <c r="F24" s="48"/>
      <c r="G24" s="54"/>
      <c r="H24" s="55"/>
      <c r="I24" s="55"/>
      <c r="J24" s="55"/>
      <c r="K24" s="55"/>
      <c r="L24" s="49" t="str">
        <f>IF($F24="","",((G24+H24+I24+J24)/$F24))</f>
        <v/>
      </c>
      <c r="M24" s="50" t="str">
        <f>IF($F24="","",(J24/$F24))</f>
        <v/>
      </c>
      <c r="N24" s="54"/>
      <c r="O24" s="55"/>
      <c r="P24" s="55"/>
      <c r="Q24" s="55"/>
      <c r="R24" s="55"/>
      <c r="S24" s="49" t="str">
        <f>IF($F24="","",((N24+O24+P24+Q24)/$F24))</f>
        <v/>
      </c>
      <c r="T24" s="50" t="str">
        <f>IF($F24="","",(Q24/$F24))</f>
        <v/>
      </c>
      <c r="U24" s="54"/>
      <c r="V24" s="55"/>
      <c r="W24" s="55"/>
      <c r="X24" s="55"/>
      <c r="Y24" s="55"/>
      <c r="Z24" s="49" t="str">
        <f>IF($F24="","",((U24+V24+W24+X24)/$F24))</f>
        <v/>
      </c>
      <c r="AA24" s="50" t="str">
        <f>IF($F24="","",(X24/$F24))</f>
        <v/>
      </c>
      <c r="AB24" s="54"/>
      <c r="AC24" s="55"/>
      <c r="AD24" s="55"/>
      <c r="AE24" s="55"/>
      <c r="AF24" s="55"/>
      <c r="AG24" s="49" t="str">
        <f>IF($F24="","",((AB24+AC24+AD24+AE24)/$F24))</f>
        <v/>
      </c>
      <c r="AH24" s="50" t="str">
        <f>IF($F24="","",(AE24/$F24))</f>
        <v/>
      </c>
      <c r="AI24" s="54"/>
      <c r="AJ24" s="55"/>
      <c r="AK24" s="55"/>
      <c r="AL24" s="55"/>
      <c r="AM24" s="55"/>
      <c r="AN24" s="49" t="str">
        <f>IF($F24="","",((AI24+AJ24+AK24+AL24)/$F24))</f>
        <v/>
      </c>
      <c r="AO24" s="50" t="str">
        <f>IF($F24="","",(AL24/$F24))</f>
        <v/>
      </c>
      <c r="AP24" s="54"/>
      <c r="AQ24" s="55"/>
      <c r="AR24" s="55"/>
      <c r="AS24" s="55"/>
      <c r="AT24" s="55"/>
      <c r="AU24" s="49" t="str">
        <f>IF($F24="","",((AP24+AQ24+AR24+AS24)/$F24))</f>
        <v/>
      </c>
      <c r="AV24" s="50" t="str">
        <f>IF($F24="","",(AS24/$F24))</f>
        <v/>
      </c>
      <c r="AW24" s="54"/>
      <c r="AX24" s="55"/>
      <c r="AY24" s="55"/>
      <c r="AZ24" s="55"/>
      <c r="BA24" s="55"/>
      <c r="BB24" s="49" t="str">
        <f>IF($F24="","",((AW24+AX24+AY24+AZ24)/$F24))</f>
        <v/>
      </c>
      <c r="BC24" s="50" t="str">
        <f>IF($F24="","",(AZ24/$F24))</f>
        <v/>
      </c>
      <c r="BD24" s="54"/>
      <c r="BE24" s="55"/>
      <c r="BF24" s="55"/>
      <c r="BG24" s="55"/>
      <c r="BH24" s="55"/>
      <c r="BI24" s="49" t="str">
        <f>IF($F24="","",((BD24+BE24+BF24+BG24)/$F24))</f>
        <v/>
      </c>
      <c r="BJ24" s="50" t="str">
        <f>IF($F24="","",(BG24/$F24))</f>
        <v/>
      </c>
      <c r="BK24" s="54"/>
      <c r="BL24" s="55"/>
      <c r="BM24" s="55"/>
      <c r="BN24" s="55"/>
      <c r="BO24" s="55"/>
      <c r="BP24" s="49" t="str">
        <f>IF($F24="","",((BK24+BL24+BM24+BN24)/$F24))</f>
        <v/>
      </c>
      <c r="BQ24" s="50" t="str">
        <f>IF($F24="","",(BN24/$F24))</f>
        <v/>
      </c>
      <c r="BR24" s="54"/>
      <c r="BS24" s="55"/>
      <c r="BT24" s="55"/>
      <c r="BU24" s="55"/>
      <c r="BV24" s="55"/>
      <c r="BW24" s="49" t="str">
        <f>IF($F24="","",((BR24+BS24+BT24+BU24)/$F24))</f>
        <v/>
      </c>
      <c r="BX24" s="50" t="str">
        <f>IF($F24="","",(BU24/$F24))</f>
        <v/>
      </c>
      <c r="BY24" s="54"/>
      <c r="BZ24" s="55"/>
      <c r="CA24" s="55"/>
      <c r="CB24" s="55"/>
      <c r="CC24" s="55"/>
      <c r="CD24" s="49" t="str">
        <f t="shared" si="25"/>
        <v/>
      </c>
      <c r="CE24" s="50" t="str">
        <f t="shared" si="26"/>
        <v/>
      </c>
      <c r="CF24" s="54"/>
      <c r="CG24" s="55"/>
      <c r="CH24" s="55"/>
      <c r="CI24" s="55"/>
      <c r="CJ24" s="55"/>
      <c r="CK24" s="49" t="str">
        <f t="shared" si="27"/>
        <v/>
      </c>
      <c r="CL24" s="76" t="str">
        <f t="shared" si="28"/>
        <v/>
      </c>
    </row>
    <row r="25" spans="2:90" s="52" customFormat="1" ht="14" x14ac:dyDescent="0.15">
      <c r="B25" s="47" t="s">
        <v>27</v>
      </c>
      <c r="C25" s="53">
        <f>F25+D25+E25</f>
        <v>0</v>
      </c>
      <c r="D25" s="53"/>
      <c r="E25" s="53"/>
      <c r="F25" s="48"/>
      <c r="G25" s="54"/>
      <c r="H25" s="55"/>
      <c r="I25" s="55"/>
      <c r="J25" s="55"/>
      <c r="K25" s="55"/>
      <c r="L25" s="49" t="str">
        <f>IF($F25="","",((G25+H25+I25+J25)/$F25))</f>
        <v/>
      </c>
      <c r="M25" s="50" t="str">
        <f>IF($F25="","",(J25/$F25))</f>
        <v/>
      </c>
      <c r="N25" s="54"/>
      <c r="O25" s="55"/>
      <c r="P25" s="55"/>
      <c r="Q25" s="55"/>
      <c r="R25" s="55"/>
      <c r="S25" s="49" t="str">
        <f>IF($F25="","",((N25+O25+P25+Q25)/$F25))</f>
        <v/>
      </c>
      <c r="T25" s="50" t="str">
        <f>IF($F25="","",(Q25/$F25))</f>
        <v/>
      </c>
      <c r="U25" s="54"/>
      <c r="V25" s="55"/>
      <c r="W25" s="55"/>
      <c r="X25" s="55"/>
      <c r="Y25" s="55"/>
      <c r="Z25" s="49" t="str">
        <f>IF($F25="","",((U25+V25+W25+X25)/$F25))</f>
        <v/>
      </c>
      <c r="AA25" s="50" t="str">
        <f>IF($F25="","",(X25/$F25))</f>
        <v/>
      </c>
      <c r="AB25" s="54"/>
      <c r="AC25" s="55"/>
      <c r="AD25" s="55"/>
      <c r="AE25" s="55"/>
      <c r="AF25" s="55"/>
      <c r="AG25" s="49" t="str">
        <f>IF($F25="","",((AB25+AC25+AD25+AE25)/$F25))</f>
        <v/>
      </c>
      <c r="AH25" s="50" t="str">
        <f>IF($F25="","",(AE25/$F25))</f>
        <v/>
      </c>
      <c r="AI25" s="54"/>
      <c r="AJ25" s="55"/>
      <c r="AK25" s="55"/>
      <c r="AL25" s="55"/>
      <c r="AM25" s="55"/>
      <c r="AN25" s="49" t="str">
        <f>IF($F25="","",((AI25+AJ25+AK25+AL25)/$F25))</f>
        <v/>
      </c>
      <c r="AO25" s="50" t="str">
        <f>IF($F25="","",(AL25/$F25))</f>
        <v/>
      </c>
      <c r="AP25" s="54"/>
      <c r="AQ25" s="55"/>
      <c r="AR25" s="55"/>
      <c r="AS25" s="55"/>
      <c r="AT25" s="55"/>
      <c r="AU25" s="49" t="str">
        <f>IF($F25="","",((AP25+AQ25+AR25+AS25)/$F25))</f>
        <v/>
      </c>
      <c r="AV25" s="50" t="str">
        <f>IF($F25="","",(AS25/$F25))</f>
        <v/>
      </c>
      <c r="AW25" s="54"/>
      <c r="AX25" s="55"/>
      <c r="AY25" s="55"/>
      <c r="AZ25" s="55"/>
      <c r="BA25" s="55"/>
      <c r="BB25" s="49" t="str">
        <f>IF($F25="","",((AW25+AX25+AY25+AZ25)/$F25))</f>
        <v/>
      </c>
      <c r="BC25" s="50" t="str">
        <f>IF($F25="","",(AZ25/$F25))</f>
        <v/>
      </c>
      <c r="BD25" s="54"/>
      <c r="BE25" s="55"/>
      <c r="BF25" s="55"/>
      <c r="BG25" s="55"/>
      <c r="BH25" s="55"/>
      <c r="BI25" s="49" t="str">
        <f>IF($F25="","",((BD25+BE25+BF25+BG25)/$F25))</f>
        <v/>
      </c>
      <c r="BJ25" s="50" t="str">
        <f>IF($F25="","",(BG25/$F25))</f>
        <v/>
      </c>
      <c r="BK25" s="54"/>
      <c r="BL25" s="55"/>
      <c r="BM25" s="55"/>
      <c r="BN25" s="55"/>
      <c r="BO25" s="55"/>
      <c r="BP25" s="49" t="str">
        <f>IF($F25="","",((BK25+BL25+BM25+BN25)/$F25))</f>
        <v/>
      </c>
      <c r="BQ25" s="50" t="str">
        <f>IF($F25="","",(BN25/$F25))</f>
        <v/>
      </c>
      <c r="BR25" s="54"/>
      <c r="BS25" s="55"/>
      <c r="BT25" s="55"/>
      <c r="BU25" s="55"/>
      <c r="BV25" s="55"/>
      <c r="BW25" s="49" t="str">
        <f>IF($F25="","",((BR25+BS25+BT25+BU25)/$F25))</f>
        <v/>
      </c>
      <c r="BX25" s="50" t="str">
        <f>IF($F25="","",(BU25/$F25))</f>
        <v/>
      </c>
      <c r="BY25" s="54"/>
      <c r="BZ25" s="55"/>
      <c r="CA25" s="55"/>
      <c r="CB25" s="55"/>
      <c r="CC25" s="55"/>
      <c r="CD25" s="49" t="str">
        <f t="shared" si="25"/>
        <v/>
      </c>
      <c r="CE25" s="50" t="str">
        <f t="shared" si="26"/>
        <v/>
      </c>
      <c r="CF25" s="54"/>
      <c r="CG25" s="55"/>
      <c r="CH25" s="55"/>
      <c r="CI25" s="55"/>
      <c r="CJ25" s="55"/>
      <c r="CK25" s="49" t="str">
        <f t="shared" si="27"/>
        <v/>
      </c>
      <c r="CL25" s="76" t="str">
        <f t="shared" si="28"/>
        <v/>
      </c>
    </row>
    <row r="26" spans="2:90" s="52" customFormat="1" ht="14" x14ac:dyDescent="0.15">
      <c r="B26" s="47" t="s">
        <v>47</v>
      </c>
      <c r="C26" s="53">
        <f>F26+D26+E26</f>
        <v>0</v>
      </c>
      <c r="D26" s="53"/>
      <c r="E26" s="53"/>
      <c r="F26" s="48"/>
      <c r="G26" s="54"/>
      <c r="H26" s="55"/>
      <c r="I26" s="55"/>
      <c r="J26" s="55"/>
      <c r="K26" s="55"/>
      <c r="L26" s="100" t="str">
        <f>IF($F26="","",((G26+H26+I26+J26)/$F26))</f>
        <v/>
      </c>
      <c r="M26" s="101" t="str">
        <f>IF($F26="","",(J26/$F26))</f>
        <v/>
      </c>
      <c r="N26" s="54"/>
      <c r="O26" s="55"/>
      <c r="P26" s="55"/>
      <c r="Q26" s="55"/>
      <c r="R26" s="55"/>
      <c r="S26" s="100" t="str">
        <f>IF($F26="","",((N26+O26+P26+Q26)/$F26))</f>
        <v/>
      </c>
      <c r="T26" s="50" t="str">
        <f>IF($F26="","",(Q26/$F26))</f>
        <v/>
      </c>
      <c r="U26" s="54"/>
      <c r="V26" s="55"/>
      <c r="W26" s="55"/>
      <c r="X26" s="55"/>
      <c r="Y26" s="55"/>
      <c r="Z26" s="100" t="str">
        <f>IF($F26="","",((U26+V26+W26+X26)/$F26))</f>
        <v/>
      </c>
      <c r="AA26" s="101" t="str">
        <f>IF($F26="","",(X26/$F26))</f>
        <v/>
      </c>
      <c r="AB26" s="54"/>
      <c r="AC26" s="55"/>
      <c r="AD26" s="55"/>
      <c r="AE26" s="55"/>
      <c r="AF26" s="55"/>
      <c r="AG26" s="100" t="str">
        <f>IF($F26="","",((AB26+AC26+AD26+AE26)/$F26))</f>
        <v/>
      </c>
      <c r="AH26" s="50" t="str">
        <f>IF($F26="","",(AE26/$F26))</f>
        <v/>
      </c>
      <c r="AI26" s="54"/>
      <c r="AJ26" s="55"/>
      <c r="AK26" s="55"/>
      <c r="AL26" s="55"/>
      <c r="AM26" s="55"/>
      <c r="AN26" s="100" t="str">
        <f>IF($F26="","",((AI26+AJ26+AK26+AL26)/$F26))</f>
        <v/>
      </c>
      <c r="AO26" s="101" t="str">
        <f>IF($F26="","",(AL26/$F26))</f>
        <v/>
      </c>
      <c r="AP26" s="54"/>
      <c r="AQ26" s="55"/>
      <c r="AR26" s="55"/>
      <c r="AS26" s="55"/>
      <c r="AT26" s="55"/>
      <c r="AU26" s="49" t="str">
        <f>IF($F26="","",((AP26+AQ26+AR26+AS26)/$F26))</f>
        <v/>
      </c>
      <c r="AV26" s="50" t="str">
        <f>IF($F26="","",(AS26/$F26))</f>
        <v/>
      </c>
      <c r="AW26" s="54"/>
      <c r="AX26" s="55"/>
      <c r="AY26" s="55"/>
      <c r="AZ26" s="55"/>
      <c r="BA26" s="55"/>
      <c r="BB26" s="100" t="str">
        <f>IF($F26="","",((AW26+AX26+AY26+AZ26)/$F26))</f>
        <v/>
      </c>
      <c r="BC26" s="101" t="str">
        <f>IF($F26="","",(AZ26/$F26))</f>
        <v/>
      </c>
      <c r="BD26" s="54"/>
      <c r="BE26" s="55"/>
      <c r="BF26" s="55"/>
      <c r="BG26" s="55"/>
      <c r="BH26" s="55"/>
      <c r="BI26" s="100" t="str">
        <f>IF($F26="","",((BD26+BE26+BF26+BG26)/$F26))</f>
        <v/>
      </c>
      <c r="BJ26" s="50" t="str">
        <f>IF($F26="","",(BG26/$F26))</f>
        <v/>
      </c>
      <c r="BK26" s="54"/>
      <c r="BL26" s="55"/>
      <c r="BM26" s="55"/>
      <c r="BN26" s="55"/>
      <c r="BO26" s="55"/>
      <c r="BP26" s="100" t="str">
        <f>IF($F26="","",((BK26+BL26+BM26+BN26)/$F26))</f>
        <v/>
      </c>
      <c r="BQ26" s="101" t="str">
        <f>IF($F26="","",(BN26/$F26))</f>
        <v/>
      </c>
      <c r="BR26" s="54"/>
      <c r="BS26" s="55"/>
      <c r="BT26" s="55"/>
      <c r="BU26" s="55"/>
      <c r="BV26" s="55"/>
      <c r="BW26" s="100" t="str">
        <f>IF($F26="","",((BR26+BS26+BT26+BU26)/$F26))</f>
        <v/>
      </c>
      <c r="BX26" s="50" t="str">
        <f>IF($F26="","",(BU26/$F26))</f>
        <v/>
      </c>
      <c r="BY26" s="54"/>
      <c r="BZ26" s="55"/>
      <c r="CA26" s="55"/>
      <c r="CB26" s="55"/>
      <c r="CC26" s="55"/>
      <c r="CD26" s="100" t="str">
        <f t="shared" si="25"/>
        <v/>
      </c>
      <c r="CE26" s="101" t="str">
        <f t="shared" si="26"/>
        <v/>
      </c>
      <c r="CF26" s="54"/>
      <c r="CG26" s="55"/>
      <c r="CH26" s="55"/>
      <c r="CI26" s="55"/>
      <c r="CJ26" s="55"/>
      <c r="CK26" s="100" t="str">
        <f t="shared" si="27"/>
        <v/>
      </c>
      <c r="CL26" s="104" t="str">
        <f t="shared" si="28"/>
        <v/>
      </c>
    </row>
    <row r="27" spans="2:90" s="52" customFormat="1" ht="14" x14ac:dyDescent="0.15">
      <c r="B27" s="47" t="s">
        <v>48</v>
      </c>
      <c r="C27" s="53">
        <v>0</v>
      </c>
      <c r="D27" s="53"/>
      <c r="E27" s="53"/>
      <c r="F27" s="48"/>
      <c r="G27" s="54"/>
      <c r="H27" s="55"/>
      <c r="I27" s="55"/>
      <c r="J27" s="55"/>
      <c r="K27" s="55"/>
      <c r="L27" s="56"/>
      <c r="M27" s="57"/>
      <c r="N27" s="55"/>
      <c r="O27" s="55"/>
      <c r="P27" s="55"/>
      <c r="Q27" s="55"/>
      <c r="R27" s="55"/>
      <c r="S27" s="56"/>
      <c r="T27" s="50"/>
      <c r="U27" s="54"/>
      <c r="V27" s="55"/>
      <c r="W27" s="55"/>
      <c r="X27" s="55"/>
      <c r="Y27" s="55"/>
      <c r="Z27" s="56"/>
      <c r="AA27" s="57"/>
      <c r="AB27" s="55"/>
      <c r="AC27" s="55"/>
      <c r="AD27" s="55"/>
      <c r="AE27" s="55"/>
      <c r="AF27" s="55"/>
      <c r="AG27" s="56"/>
      <c r="AH27" s="50"/>
      <c r="AI27" s="54"/>
      <c r="AJ27" s="55"/>
      <c r="AK27" s="55"/>
      <c r="AL27" s="55"/>
      <c r="AM27" s="55"/>
      <c r="AN27" s="56"/>
      <c r="AO27" s="57"/>
      <c r="AP27" s="54"/>
      <c r="AQ27" s="55"/>
      <c r="AR27" s="55"/>
      <c r="AS27" s="55"/>
      <c r="AT27" s="55"/>
      <c r="AU27" s="49"/>
      <c r="AV27" s="50"/>
      <c r="AW27" s="54"/>
      <c r="AX27" s="55"/>
      <c r="AY27" s="55"/>
      <c r="AZ27" s="55"/>
      <c r="BA27" s="55"/>
      <c r="BB27" s="56"/>
      <c r="BC27" s="57"/>
      <c r="BD27" s="55"/>
      <c r="BE27" s="55"/>
      <c r="BF27" s="55"/>
      <c r="BG27" s="55"/>
      <c r="BH27" s="55"/>
      <c r="BI27" s="56"/>
      <c r="BJ27" s="50"/>
      <c r="BK27" s="54"/>
      <c r="BL27" s="55"/>
      <c r="BM27" s="55"/>
      <c r="BN27" s="55"/>
      <c r="BO27" s="55"/>
      <c r="BP27" s="56"/>
      <c r="BQ27" s="57"/>
      <c r="BR27" s="55"/>
      <c r="BS27" s="55"/>
      <c r="BT27" s="55"/>
      <c r="BU27" s="55"/>
      <c r="BV27" s="55"/>
      <c r="BW27" s="56"/>
      <c r="BX27" s="50"/>
      <c r="BY27" s="54"/>
      <c r="BZ27" s="55"/>
      <c r="CA27" s="55"/>
      <c r="CB27" s="55"/>
      <c r="CC27" s="55"/>
      <c r="CD27" s="56" t="str">
        <f t="shared" si="25"/>
        <v/>
      </c>
      <c r="CE27" s="57" t="str">
        <f t="shared" si="26"/>
        <v/>
      </c>
      <c r="CF27" s="54"/>
      <c r="CG27" s="55"/>
      <c r="CH27" s="55"/>
      <c r="CI27" s="55"/>
      <c r="CJ27" s="55"/>
      <c r="CK27" s="56" t="str">
        <f t="shared" si="27"/>
        <v/>
      </c>
      <c r="CL27" s="77" t="str">
        <f t="shared" si="28"/>
        <v/>
      </c>
    </row>
    <row r="28" spans="2:90" s="52" customFormat="1" ht="14" x14ac:dyDescent="0.15">
      <c r="B28" s="47" t="s">
        <v>49</v>
      </c>
      <c r="C28" s="53">
        <f>F28+D28+E28</f>
        <v>0</v>
      </c>
      <c r="D28" s="53"/>
      <c r="E28" s="53"/>
      <c r="F28" s="48"/>
      <c r="G28" s="54"/>
      <c r="H28" s="55"/>
      <c r="I28" s="55"/>
      <c r="J28" s="55"/>
      <c r="K28" s="55"/>
      <c r="L28" s="56" t="str">
        <f t="shared" ref="L28:L33" si="29">IF($F28="","",((G28+H28+I28+J28)/$F28))</f>
        <v/>
      </c>
      <c r="M28" s="57" t="str">
        <f t="shared" ref="M28:M33" si="30">IF($F28="","",(J28/$F28))</f>
        <v/>
      </c>
      <c r="N28" s="55"/>
      <c r="O28" s="55"/>
      <c r="P28" s="55"/>
      <c r="Q28" s="55"/>
      <c r="R28" s="55"/>
      <c r="S28" s="56" t="str">
        <f t="shared" ref="S28:S33" si="31">IF($F28="","",((N28+O28+P28+Q28)/$F28))</f>
        <v/>
      </c>
      <c r="T28" s="50" t="str">
        <f t="shared" ref="T28:T33" si="32">IF($F28="","",(Q28/$F28))</f>
        <v/>
      </c>
      <c r="U28" s="54"/>
      <c r="V28" s="55"/>
      <c r="W28" s="55"/>
      <c r="X28" s="55"/>
      <c r="Y28" s="55"/>
      <c r="Z28" s="56" t="str">
        <f t="shared" ref="Z28:Z33" si="33">IF($F28="","",((U28+V28+W28+X28)/$F28))</f>
        <v/>
      </c>
      <c r="AA28" s="57" t="str">
        <f t="shared" ref="AA28:AA33" si="34">IF($F28="","",(X28/$F28))</f>
        <v/>
      </c>
      <c r="AB28" s="55"/>
      <c r="AC28" s="55"/>
      <c r="AD28" s="55"/>
      <c r="AE28" s="55"/>
      <c r="AF28" s="55"/>
      <c r="AG28" s="56" t="str">
        <f t="shared" ref="AG28:AG33" si="35">IF($F28="","",((AB28+AC28+AD28+AE28)/$F28))</f>
        <v/>
      </c>
      <c r="AH28" s="50" t="str">
        <f t="shared" ref="AH28:AH33" si="36">IF($F28="","",(AE28/$F28))</f>
        <v/>
      </c>
      <c r="AI28" s="54"/>
      <c r="AJ28" s="55"/>
      <c r="AK28" s="55"/>
      <c r="AL28" s="55"/>
      <c r="AM28" s="55"/>
      <c r="AN28" s="56" t="str">
        <f t="shared" ref="AN28:AN33" si="37">IF($F28="","",((AI28+AJ28+AK28+AL28)/$F28))</f>
        <v/>
      </c>
      <c r="AO28" s="57" t="str">
        <f t="shared" ref="AO28:AO33" si="38">IF($F28="","",(AL28/$F28))</f>
        <v/>
      </c>
      <c r="AP28" s="81"/>
      <c r="AQ28" s="55"/>
      <c r="AR28" s="55"/>
      <c r="AS28" s="55"/>
      <c r="AT28" s="55"/>
      <c r="AU28" s="100" t="str">
        <f t="shared" ref="AU28:AU33" si="39">IF($F28="","",((AP28+AQ28+AR28+AS28)/$F28))</f>
        <v/>
      </c>
      <c r="AV28" s="50" t="str">
        <f t="shared" ref="AV28:AV33" si="40">IF($F28="","",(AS28/$F28))</f>
        <v/>
      </c>
      <c r="AW28" s="54"/>
      <c r="AX28" s="55"/>
      <c r="AY28" s="55"/>
      <c r="AZ28" s="55"/>
      <c r="BA28" s="55"/>
      <c r="BB28" s="56" t="str">
        <f t="shared" ref="BB28:BB33" si="41">IF($F28="","",((AW28+AX28+AY28+AZ28)/$F28))</f>
        <v/>
      </c>
      <c r="BC28" s="57" t="str">
        <f t="shared" ref="BC28:BC33" si="42">IF($F28="","",(AZ28/$F28))</f>
        <v/>
      </c>
      <c r="BD28" s="55"/>
      <c r="BE28" s="55"/>
      <c r="BF28" s="55"/>
      <c r="BG28" s="55"/>
      <c r="BH28" s="55"/>
      <c r="BI28" s="56" t="str">
        <f t="shared" ref="BI28:BI33" si="43">IF($F28="","",((BD28+BE28+BF28+BG28)/$F28))</f>
        <v/>
      </c>
      <c r="BJ28" s="50" t="str">
        <f t="shared" ref="BJ28:BJ33" si="44">IF($F28="","",(BG28/$F28))</f>
        <v/>
      </c>
      <c r="BK28" s="54"/>
      <c r="BL28" s="55"/>
      <c r="BM28" s="55"/>
      <c r="BN28" s="55"/>
      <c r="BO28" s="55"/>
      <c r="BP28" s="56" t="str">
        <f t="shared" ref="BP28:BP33" si="45">IF($F28="","",((BK28+BL28+BM28+BN28)/$F28))</f>
        <v/>
      </c>
      <c r="BQ28" s="57" t="str">
        <f t="shared" ref="BQ28:BQ33" si="46">IF($F28="","",(BN28/$F28))</f>
        <v/>
      </c>
      <c r="BR28" s="55"/>
      <c r="BS28" s="55"/>
      <c r="BT28" s="55"/>
      <c r="BU28" s="55"/>
      <c r="BV28" s="55"/>
      <c r="BW28" s="56" t="str">
        <f t="shared" ref="BW28:BW33" si="47">IF($F28="","",((BR28+BS28+BT28+BU28)/$F28))</f>
        <v/>
      </c>
      <c r="BX28" s="50" t="str">
        <f t="shared" ref="BX28:BX33" si="48">IF($F28="","",(BU28/$F28))</f>
        <v/>
      </c>
      <c r="BY28" s="54"/>
      <c r="BZ28" s="55"/>
      <c r="CA28" s="55"/>
      <c r="CB28" s="55"/>
      <c r="CC28" s="55"/>
      <c r="CD28" s="59" t="str">
        <f t="shared" si="25"/>
        <v/>
      </c>
      <c r="CE28" s="60" t="str">
        <f t="shared" si="26"/>
        <v/>
      </c>
      <c r="CF28" s="54"/>
      <c r="CG28" s="55"/>
      <c r="CH28" s="55"/>
      <c r="CI28" s="55"/>
      <c r="CJ28" s="55"/>
      <c r="CK28" s="59" t="str">
        <f t="shared" si="27"/>
        <v/>
      </c>
      <c r="CL28" s="78" t="str">
        <f t="shared" si="28"/>
        <v/>
      </c>
    </row>
    <row r="29" spans="2:90" s="52" customFormat="1" ht="14" x14ac:dyDescent="0.15">
      <c r="B29" s="47" t="s">
        <v>68</v>
      </c>
      <c r="C29" s="53">
        <f>F29+D29+E29</f>
        <v>0</v>
      </c>
      <c r="D29" s="53"/>
      <c r="E29" s="53"/>
      <c r="F29" s="48"/>
      <c r="G29" s="54"/>
      <c r="H29" s="55"/>
      <c r="I29" s="55"/>
      <c r="J29" s="55"/>
      <c r="K29" s="55"/>
      <c r="L29" s="59" t="str">
        <f t="shared" si="29"/>
        <v/>
      </c>
      <c r="M29" s="60" t="str">
        <f t="shared" si="30"/>
        <v/>
      </c>
      <c r="N29" s="55"/>
      <c r="O29" s="55"/>
      <c r="P29" s="55"/>
      <c r="Q29" s="55"/>
      <c r="R29" s="55"/>
      <c r="S29" s="56" t="str">
        <f t="shared" si="31"/>
        <v/>
      </c>
      <c r="T29" s="50" t="str">
        <f t="shared" si="32"/>
        <v/>
      </c>
      <c r="U29" s="54"/>
      <c r="V29" s="55"/>
      <c r="W29" s="55"/>
      <c r="X29" s="55"/>
      <c r="Y29" s="55"/>
      <c r="Z29" s="59" t="str">
        <f t="shared" si="33"/>
        <v/>
      </c>
      <c r="AA29" s="60" t="str">
        <f t="shared" si="34"/>
        <v/>
      </c>
      <c r="AB29" s="55"/>
      <c r="AC29" s="55"/>
      <c r="AD29" s="55"/>
      <c r="AE29" s="55"/>
      <c r="AF29" s="55"/>
      <c r="AG29" s="56" t="str">
        <f t="shared" si="35"/>
        <v/>
      </c>
      <c r="AH29" s="50" t="str">
        <f t="shared" si="36"/>
        <v/>
      </c>
      <c r="AI29" s="54"/>
      <c r="AJ29" s="55"/>
      <c r="AK29" s="55"/>
      <c r="AL29" s="55"/>
      <c r="AM29" s="55"/>
      <c r="AN29" s="59" t="str">
        <f t="shared" si="37"/>
        <v/>
      </c>
      <c r="AO29" s="60" t="str">
        <f t="shared" si="38"/>
        <v/>
      </c>
      <c r="AP29" s="55"/>
      <c r="AQ29" s="55"/>
      <c r="AR29" s="55"/>
      <c r="AS29" s="55"/>
      <c r="AT29" s="55"/>
      <c r="AU29" s="56" t="str">
        <f t="shared" si="39"/>
        <v/>
      </c>
      <c r="AV29" s="50" t="str">
        <f t="shared" si="40"/>
        <v/>
      </c>
      <c r="AW29" s="54"/>
      <c r="AX29" s="55"/>
      <c r="AY29" s="55"/>
      <c r="AZ29" s="55"/>
      <c r="BA29" s="55"/>
      <c r="BB29" s="59" t="str">
        <f t="shared" si="41"/>
        <v/>
      </c>
      <c r="BC29" s="60" t="str">
        <f t="shared" si="42"/>
        <v/>
      </c>
      <c r="BD29" s="55"/>
      <c r="BE29" s="55"/>
      <c r="BF29" s="55"/>
      <c r="BG29" s="55"/>
      <c r="BH29" s="55"/>
      <c r="BI29" s="56" t="str">
        <f t="shared" si="43"/>
        <v/>
      </c>
      <c r="BJ29" s="50" t="str">
        <f t="shared" si="44"/>
        <v/>
      </c>
      <c r="BK29" s="54"/>
      <c r="BL29" s="55"/>
      <c r="BM29" s="55"/>
      <c r="BN29" s="55"/>
      <c r="BO29" s="55"/>
      <c r="BP29" s="59" t="str">
        <f t="shared" si="45"/>
        <v/>
      </c>
      <c r="BQ29" s="60" t="str">
        <f t="shared" si="46"/>
        <v/>
      </c>
      <c r="BR29" s="55"/>
      <c r="BS29" s="55"/>
      <c r="BT29" s="55"/>
      <c r="BU29" s="55"/>
      <c r="BV29" s="55"/>
      <c r="BW29" s="56" t="str">
        <f t="shared" si="47"/>
        <v/>
      </c>
      <c r="BX29" s="50" t="str">
        <f t="shared" si="48"/>
        <v/>
      </c>
      <c r="BY29" s="54"/>
      <c r="BZ29" s="55"/>
      <c r="CA29" s="55"/>
      <c r="CB29" s="55"/>
      <c r="CC29" s="55"/>
      <c r="CD29" s="59" t="str">
        <f t="shared" si="25"/>
        <v/>
      </c>
      <c r="CE29" s="60" t="str">
        <f t="shared" si="26"/>
        <v/>
      </c>
      <c r="CF29" s="54"/>
      <c r="CG29" s="55"/>
      <c r="CH29" s="55"/>
      <c r="CI29" s="55"/>
      <c r="CJ29" s="55"/>
      <c r="CK29" s="59" t="str">
        <f t="shared" si="27"/>
        <v/>
      </c>
      <c r="CL29" s="78" t="str">
        <f t="shared" si="28"/>
        <v/>
      </c>
    </row>
    <row r="30" spans="2:90" s="52" customFormat="1" ht="14" x14ac:dyDescent="0.15">
      <c r="B30" s="47" t="s">
        <v>70</v>
      </c>
      <c r="C30" s="53">
        <v>3</v>
      </c>
      <c r="D30" s="53"/>
      <c r="E30" s="53"/>
      <c r="F30" s="48">
        <v>3</v>
      </c>
      <c r="G30" s="54">
        <v>3</v>
      </c>
      <c r="H30" s="55"/>
      <c r="I30" s="55"/>
      <c r="J30" s="55"/>
      <c r="K30" s="55"/>
      <c r="L30" s="59">
        <f t="shared" si="29"/>
        <v>1</v>
      </c>
      <c r="M30" s="60">
        <f t="shared" si="30"/>
        <v>0</v>
      </c>
      <c r="N30" s="55">
        <v>2</v>
      </c>
      <c r="O30" s="55"/>
      <c r="P30" s="55"/>
      <c r="Q30" s="55">
        <v>1</v>
      </c>
      <c r="R30" s="55"/>
      <c r="S30" s="56">
        <f t="shared" si="31"/>
        <v>1</v>
      </c>
      <c r="T30" s="50">
        <f t="shared" si="32"/>
        <v>0.33333333333333331</v>
      </c>
      <c r="U30" s="54">
        <v>2</v>
      </c>
      <c r="V30" s="55"/>
      <c r="W30" s="55"/>
      <c r="X30" s="55">
        <v>1</v>
      </c>
      <c r="Y30" s="55"/>
      <c r="Z30" s="59">
        <f t="shared" si="33"/>
        <v>1</v>
      </c>
      <c r="AA30" s="60">
        <f t="shared" si="34"/>
        <v>0.33333333333333331</v>
      </c>
      <c r="AB30" s="55">
        <v>1</v>
      </c>
      <c r="AC30" s="55"/>
      <c r="AD30" s="55"/>
      <c r="AE30" s="55">
        <v>2</v>
      </c>
      <c r="AF30" s="55"/>
      <c r="AG30" s="56">
        <f t="shared" si="35"/>
        <v>1</v>
      </c>
      <c r="AH30" s="50">
        <f t="shared" si="36"/>
        <v>0.66666666666666663</v>
      </c>
      <c r="AI30" s="54"/>
      <c r="AJ30" s="55"/>
      <c r="AK30" s="55"/>
      <c r="AL30" s="55"/>
      <c r="AM30" s="55"/>
      <c r="AN30" s="59">
        <f t="shared" si="37"/>
        <v>0</v>
      </c>
      <c r="AO30" s="60">
        <f t="shared" si="38"/>
        <v>0</v>
      </c>
      <c r="AP30" s="55"/>
      <c r="AQ30" s="55"/>
      <c r="AR30" s="55"/>
      <c r="AS30" s="55"/>
      <c r="AT30" s="55"/>
      <c r="AU30" s="56">
        <f t="shared" si="39"/>
        <v>0</v>
      </c>
      <c r="AV30" s="50">
        <f t="shared" si="40"/>
        <v>0</v>
      </c>
      <c r="AW30" s="54"/>
      <c r="AX30" s="55"/>
      <c r="AY30" s="55"/>
      <c r="AZ30" s="55"/>
      <c r="BA30" s="55"/>
      <c r="BB30" s="59">
        <f t="shared" si="41"/>
        <v>0</v>
      </c>
      <c r="BC30" s="60">
        <f t="shared" si="42"/>
        <v>0</v>
      </c>
      <c r="BD30" s="55"/>
      <c r="BE30" s="55"/>
      <c r="BF30" s="55"/>
      <c r="BG30" s="55"/>
      <c r="BH30" s="55"/>
      <c r="BI30" s="56">
        <f t="shared" si="43"/>
        <v>0</v>
      </c>
      <c r="BJ30" s="50">
        <f t="shared" si="44"/>
        <v>0</v>
      </c>
      <c r="BK30" s="54"/>
      <c r="BL30" s="55"/>
      <c r="BM30" s="55"/>
      <c r="BN30" s="55"/>
      <c r="BO30" s="55"/>
      <c r="BP30" s="59">
        <f t="shared" si="45"/>
        <v>0</v>
      </c>
      <c r="BQ30" s="60">
        <f t="shared" si="46"/>
        <v>0</v>
      </c>
      <c r="BR30" s="55"/>
      <c r="BS30" s="55"/>
      <c r="BT30" s="55"/>
      <c r="BU30" s="55"/>
      <c r="BV30" s="55"/>
      <c r="BW30" s="56">
        <f t="shared" si="47"/>
        <v>0</v>
      </c>
      <c r="BX30" s="50">
        <f t="shared" si="48"/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27"/>
        <v>0</v>
      </c>
      <c r="CL30" s="77">
        <f t="shared" si="28"/>
        <v>0</v>
      </c>
    </row>
    <row r="31" spans="2:90" s="52" customFormat="1" ht="14" x14ac:dyDescent="0.15">
      <c r="B31" s="47" t="s">
        <v>72</v>
      </c>
      <c r="C31" s="53">
        <v>2</v>
      </c>
      <c r="D31" s="53"/>
      <c r="E31" s="53"/>
      <c r="F31" s="48">
        <v>2</v>
      </c>
      <c r="G31" s="54">
        <v>2</v>
      </c>
      <c r="H31" s="55"/>
      <c r="I31" s="55"/>
      <c r="J31" s="55"/>
      <c r="K31" s="55">
        <f>F31-(G31+I31+J31)</f>
        <v>0</v>
      </c>
      <c r="L31" s="59">
        <f t="shared" si="29"/>
        <v>1</v>
      </c>
      <c r="M31" s="60">
        <f t="shared" si="30"/>
        <v>0</v>
      </c>
      <c r="N31" s="55">
        <v>1</v>
      </c>
      <c r="O31" s="55"/>
      <c r="P31" s="55"/>
      <c r="Q31" s="55">
        <v>1</v>
      </c>
      <c r="R31" s="55"/>
      <c r="S31" s="56">
        <f t="shared" si="31"/>
        <v>1</v>
      </c>
      <c r="T31" s="50">
        <f t="shared" si="32"/>
        <v>0.5</v>
      </c>
      <c r="U31" s="54">
        <v>1</v>
      </c>
      <c r="V31" s="55"/>
      <c r="W31" s="55"/>
      <c r="X31" s="55">
        <v>1</v>
      </c>
      <c r="Y31" s="55"/>
      <c r="Z31" s="59">
        <f t="shared" si="33"/>
        <v>1</v>
      </c>
      <c r="AA31" s="60">
        <f t="shared" si="34"/>
        <v>0.5</v>
      </c>
      <c r="AB31" s="55"/>
      <c r="AC31" s="55"/>
      <c r="AD31" s="55"/>
      <c r="AE31" s="55"/>
      <c r="AF31" s="55"/>
      <c r="AG31" s="56">
        <f t="shared" si="35"/>
        <v>0</v>
      </c>
      <c r="AH31" s="50">
        <f t="shared" si="36"/>
        <v>0</v>
      </c>
      <c r="AI31" s="54"/>
      <c r="AJ31" s="55"/>
      <c r="AK31" s="55"/>
      <c r="AL31" s="55"/>
      <c r="AM31" s="55"/>
      <c r="AN31" s="59">
        <f t="shared" si="37"/>
        <v>0</v>
      </c>
      <c r="AO31" s="60">
        <f t="shared" si="38"/>
        <v>0</v>
      </c>
      <c r="AP31" s="55"/>
      <c r="AQ31" s="55"/>
      <c r="AR31" s="55"/>
      <c r="AS31" s="55"/>
      <c r="AT31" s="55"/>
      <c r="AU31" s="56">
        <f t="shared" si="39"/>
        <v>0</v>
      </c>
      <c r="AV31" s="50">
        <f t="shared" si="40"/>
        <v>0</v>
      </c>
      <c r="AW31" s="54"/>
      <c r="AX31" s="55"/>
      <c r="AY31" s="55"/>
      <c r="AZ31" s="55"/>
      <c r="BA31" s="55"/>
      <c r="BB31" s="59">
        <f t="shared" si="41"/>
        <v>0</v>
      </c>
      <c r="BC31" s="60">
        <f t="shared" si="42"/>
        <v>0</v>
      </c>
      <c r="BD31" s="55"/>
      <c r="BE31" s="55"/>
      <c r="BF31" s="55"/>
      <c r="BG31" s="55"/>
      <c r="BH31" s="55"/>
      <c r="BI31" s="56">
        <f t="shared" si="43"/>
        <v>0</v>
      </c>
      <c r="BJ31" s="50">
        <f t="shared" si="44"/>
        <v>0</v>
      </c>
      <c r="BK31" s="54"/>
      <c r="BL31" s="55"/>
      <c r="BM31" s="55"/>
      <c r="BN31" s="55"/>
      <c r="BO31" s="55"/>
      <c r="BP31" s="59">
        <f t="shared" si="45"/>
        <v>0</v>
      </c>
      <c r="BQ31" s="60">
        <f t="shared" si="46"/>
        <v>0</v>
      </c>
      <c r="BR31" s="55"/>
      <c r="BS31" s="55"/>
      <c r="BT31" s="55"/>
      <c r="BU31" s="55"/>
      <c r="BV31" s="55"/>
      <c r="BW31" s="56">
        <f t="shared" si="47"/>
        <v>0</v>
      </c>
      <c r="BX31" s="50">
        <f t="shared" si="48"/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8</v>
      </c>
      <c r="D32" s="53"/>
      <c r="E32" s="53"/>
      <c r="F32" s="48">
        <v>8</v>
      </c>
      <c r="G32" s="95">
        <v>5</v>
      </c>
      <c r="H32" s="96"/>
      <c r="I32" s="96">
        <v>1</v>
      </c>
      <c r="J32" s="96"/>
      <c r="K32" s="96">
        <f>F32-(G32+I32+J32)</f>
        <v>2</v>
      </c>
      <c r="L32" s="97">
        <f t="shared" si="29"/>
        <v>0.75</v>
      </c>
      <c r="M32" s="98">
        <f t="shared" si="30"/>
        <v>0</v>
      </c>
      <c r="N32" s="55">
        <v>4</v>
      </c>
      <c r="O32" s="55"/>
      <c r="P32" s="55"/>
      <c r="Q32" s="55">
        <v>1</v>
      </c>
      <c r="R32" s="55">
        <v>3</v>
      </c>
      <c r="S32" s="56">
        <f t="shared" si="31"/>
        <v>0.625</v>
      </c>
      <c r="T32" s="50">
        <f t="shared" si="32"/>
        <v>0.125</v>
      </c>
      <c r="U32" s="83"/>
      <c r="V32" s="84"/>
      <c r="W32" s="84"/>
      <c r="X32" s="84"/>
      <c r="Y32" s="84"/>
      <c r="Z32" s="85">
        <f t="shared" si="33"/>
        <v>0</v>
      </c>
      <c r="AA32" s="86">
        <f t="shared" si="34"/>
        <v>0</v>
      </c>
      <c r="AB32" s="55"/>
      <c r="AC32" s="55"/>
      <c r="AD32" s="55"/>
      <c r="AE32" s="55"/>
      <c r="AF32" s="55"/>
      <c r="AG32" s="56">
        <f t="shared" si="35"/>
        <v>0</v>
      </c>
      <c r="AH32" s="50">
        <f t="shared" si="36"/>
        <v>0</v>
      </c>
      <c r="AI32" s="83"/>
      <c r="AJ32" s="84"/>
      <c r="AK32" s="84"/>
      <c r="AL32" s="84"/>
      <c r="AM32" s="84"/>
      <c r="AN32" s="85">
        <f t="shared" si="37"/>
        <v>0</v>
      </c>
      <c r="AO32" s="86">
        <f t="shared" si="38"/>
        <v>0</v>
      </c>
      <c r="AP32" s="55"/>
      <c r="AQ32" s="55"/>
      <c r="AR32" s="55"/>
      <c r="AS32" s="55"/>
      <c r="AT32" s="55"/>
      <c r="AU32" s="56">
        <f t="shared" si="39"/>
        <v>0</v>
      </c>
      <c r="AV32" s="50">
        <f t="shared" si="40"/>
        <v>0</v>
      </c>
      <c r="AW32" s="83"/>
      <c r="AX32" s="84"/>
      <c r="AY32" s="84"/>
      <c r="AZ32" s="84"/>
      <c r="BA32" s="84"/>
      <c r="BB32" s="85">
        <f t="shared" si="41"/>
        <v>0</v>
      </c>
      <c r="BC32" s="86">
        <f t="shared" si="42"/>
        <v>0</v>
      </c>
      <c r="BD32" s="55"/>
      <c r="BE32" s="55"/>
      <c r="BF32" s="55"/>
      <c r="BG32" s="55"/>
      <c r="BH32" s="55"/>
      <c r="BI32" s="56">
        <f t="shared" si="43"/>
        <v>0</v>
      </c>
      <c r="BJ32" s="50">
        <f t="shared" si="44"/>
        <v>0</v>
      </c>
      <c r="BK32" s="83"/>
      <c r="BL32" s="84"/>
      <c r="BM32" s="84"/>
      <c r="BN32" s="84"/>
      <c r="BO32" s="84"/>
      <c r="BP32" s="85">
        <f t="shared" si="45"/>
        <v>0</v>
      </c>
      <c r="BQ32" s="86">
        <f t="shared" si="46"/>
        <v>0</v>
      </c>
      <c r="BR32" s="55"/>
      <c r="BS32" s="55"/>
      <c r="BT32" s="55"/>
      <c r="BU32" s="55"/>
      <c r="BV32" s="55"/>
      <c r="BW32" s="56">
        <f t="shared" si="47"/>
        <v>0</v>
      </c>
      <c r="BX32" s="49">
        <f t="shared" si="48"/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58">
        <f>IF($F32="","",(CI32/$F32))</f>
        <v>0</v>
      </c>
    </row>
    <row r="33" spans="2:90" s="52" customFormat="1" ht="14" x14ac:dyDescent="0.15">
      <c r="B33" s="47" t="s">
        <v>74</v>
      </c>
      <c r="C33" s="53">
        <v>7</v>
      </c>
      <c r="D33" s="53"/>
      <c r="E33" s="53"/>
      <c r="F33" s="48">
        <f>C33-D33-E33</f>
        <v>7</v>
      </c>
      <c r="G33" s="93">
        <v>6</v>
      </c>
      <c r="H33" s="70"/>
      <c r="I33" s="70">
        <v>1</v>
      </c>
      <c r="J33" s="70"/>
      <c r="K33" s="70">
        <f>F33-(G33+I33+J33)</f>
        <v>0</v>
      </c>
      <c r="L33" s="71">
        <f t="shared" si="29"/>
        <v>1</v>
      </c>
      <c r="M33" s="72">
        <f t="shared" si="30"/>
        <v>0</v>
      </c>
      <c r="N33" s="55"/>
      <c r="O33" s="55"/>
      <c r="P33" s="55"/>
      <c r="Q33" s="55"/>
      <c r="R33" s="55"/>
      <c r="S33" s="56">
        <f t="shared" si="31"/>
        <v>0</v>
      </c>
      <c r="T33" s="50">
        <f t="shared" si="32"/>
        <v>0</v>
      </c>
      <c r="U33" s="93"/>
      <c r="V33" s="70"/>
      <c r="W33" s="70"/>
      <c r="X33" s="70"/>
      <c r="Y33" s="70"/>
      <c r="Z33" s="71">
        <f t="shared" si="33"/>
        <v>0</v>
      </c>
      <c r="AA33" s="72">
        <f t="shared" si="34"/>
        <v>0</v>
      </c>
      <c r="AB33" s="55"/>
      <c r="AC33" s="55"/>
      <c r="AD33" s="55"/>
      <c r="AE33" s="55"/>
      <c r="AF33" s="55"/>
      <c r="AG33" s="56">
        <f t="shared" si="35"/>
        <v>0</v>
      </c>
      <c r="AH33" s="50">
        <f t="shared" si="36"/>
        <v>0</v>
      </c>
      <c r="AI33" s="93"/>
      <c r="AJ33" s="70"/>
      <c r="AK33" s="70"/>
      <c r="AL33" s="70"/>
      <c r="AM33" s="70"/>
      <c r="AN33" s="71">
        <f t="shared" si="37"/>
        <v>0</v>
      </c>
      <c r="AO33" s="72">
        <f t="shared" si="38"/>
        <v>0</v>
      </c>
      <c r="AP33" s="55"/>
      <c r="AQ33" s="55"/>
      <c r="AR33" s="55"/>
      <c r="AS33" s="55"/>
      <c r="AT33" s="55"/>
      <c r="AU33" s="56">
        <f t="shared" si="39"/>
        <v>0</v>
      </c>
      <c r="AV33" s="50">
        <f t="shared" si="40"/>
        <v>0</v>
      </c>
      <c r="AW33" s="93"/>
      <c r="AX33" s="70"/>
      <c r="AY33" s="70"/>
      <c r="AZ33" s="70"/>
      <c r="BA33" s="70"/>
      <c r="BB33" s="71">
        <f t="shared" si="41"/>
        <v>0</v>
      </c>
      <c r="BC33" s="72">
        <f t="shared" si="42"/>
        <v>0</v>
      </c>
      <c r="BD33" s="55"/>
      <c r="BE33" s="55"/>
      <c r="BF33" s="55"/>
      <c r="BG33" s="55"/>
      <c r="BH33" s="55"/>
      <c r="BI33" s="56">
        <f t="shared" si="43"/>
        <v>0</v>
      </c>
      <c r="BJ33" s="50">
        <f t="shared" si="44"/>
        <v>0</v>
      </c>
      <c r="BK33" s="93"/>
      <c r="BL33" s="70"/>
      <c r="BM33" s="70"/>
      <c r="BN33" s="70"/>
      <c r="BO33" s="70"/>
      <c r="BP33" s="71">
        <f t="shared" si="45"/>
        <v>0</v>
      </c>
      <c r="BQ33" s="72">
        <f t="shared" si="46"/>
        <v>0</v>
      </c>
      <c r="BR33" s="55"/>
      <c r="BS33" s="55"/>
      <c r="BT33" s="55"/>
      <c r="BU33" s="55"/>
      <c r="BV33" s="55"/>
      <c r="BW33" s="56">
        <f t="shared" si="47"/>
        <v>0</v>
      </c>
      <c r="BX33" s="49">
        <f t="shared" si="48"/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55"/>
      <c r="CG33" s="55"/>
      <c r="CH33" s="55"/>
      <c r="CI33" s="55"/>
      <c r="CJ33" s="55"/>
      <c r="CK33" s="56">
        <f>IF($F33="","",((CF33+CG33+CH33+CI33)/$F33))</f>
        <v>0</v>
      </c>
      <c r="CL33" s="58">
        <f>IF($F33="","",(CI33/$F33))</f>
        <v>0</v>
      </c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42</v>
      </c>
    </row>
    <row r="2" spans="1:90" x14ac:dyDescent="0.15">
      <c r="B2" t="str">
        <f>"Freshmen Retention - "&amp;$A$1</f>
        <v>Freshmen Retention - Asian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77</v>
      </c>
      <c r="D5" s="53"/>
      <c r="E5" s="53"/>
      <c r="F5" s="48">
        <v>77</v>
      </c>
      <c r="G5" s="54">
        <v>70</v>
      </c>
      <c r="H5" s="55"/>
      <c r="I5" s="55">
        <v>1</v>
      </c>
      <c r="J5" s="55"/>
      <c r="K5" s="55">
        <v>6</v>
      </c>
      <c r="L5" s="49">
        <f t="shared" ref="L5:L11" si="1">IF($F5="","",((G5+H5+I5+J5)/$F5))</f>
        <v>0.92207792207792205</v>
      </c>
      <c r="M5" s="50">
        <f t="shared" ref="M5:M11" si="2">IF($F5="","",(J5/$F5))</f>
        <v>0</v>
      </c>
      <c r="N5" s="54">
        <v>64</v>
      </c>
      <c r="O5" s="55">
        <v>1</v>
      </c>
      <c r="P5" s="55"/>
      <c r="Q5" s="55"/>
      <c r="R5" s="55">
        <v>12</v>
      </c>
      <c r="S5" s="49">
        <f t="shared" ref="S5:S11" si="3">IF($F5="","",((N5+O5+P5+Q5)/$F5))</f>
        <v>0.8441558441558441</v>
      </c>
      <c r="T5" s="50">
        <f t="shared" ref="T5:T11" si="4">IF($F5="","",(Q5/$F5))</f>
        <v>0</v>
      </c>
      <c r="U5" s="54">
        <v>61</v>
      </c>
      <c r="V5" s="55"/>
      <c r="W5" s="55"/>
      <c r="X5" s="55">
        <v>2</v>
      </c>
      <c r="Y5" s="55">
        <v>14</v>
      </c>
      <c r="Z5" s="49">
        <f t="shared" ref="Z5:Z11" si="5">IF($F5="","",((U5+V5+W5+X5)/$F5))</f>
        <v>0.81818181818181823</v>
      </c>
      <c r="AA5" s="50">
        <f t="shared" ref="AA5:AA11" si="6">IF($F5="","",(X5/$F5))</f>
        <v>2.5974025974025976E-2</v>
      </c>
      <c r="AB5" s="54">
        <v>32</v>
      </c>
      <c r="AC5" s="55">
        <v>1</v>
      </c>
      <c r="AD5" s="55">
        <v>1</v>
      </c>
      <c r="AE5" s="55">
        <v>29</v>
      </c>
      <c r="AF5" s="55">
        <v>14</v>
      </c>
      <c r="AG5" s="49">
        <f t="shared" ref="AG5:AG11" si="7">IF($F5="","",((AB5+AC5+AD5+AE5)/$F5))</f>
        <v>0.81818181818181823</v>
      </c>
      <c r="AH5" s="50">
        <f t="shared" ref="AH5:AH11" si="8">IF($F5="","",(AE5/$F5))</f>
        <v>0.37662337662337664</v>
      </c>
      <c r="AI5" s="54">
        <v>2</v>
      </c>
      <c r="AJ5" s="55"/>
      <c r="AK5" s="55">
        <v>2</v>
      </c>
      <c r="AL5" s="55">
        <v>57</v>
      </c>
      <c r="AM5" s="55">
        <v>16</v>
      </c>
      <c r="AN5" s="49">
        <f t="shared" ref="AN5:AN11" si="9">IF($F5="","",((AI5+AJ5+AK5+AL5)/$F5))</f>
        <v>0.79220779220779225</v>
      </c>
      <c r="AO5" s="50">
        <f t="shared" ref="AO5:AO11" si="10">IF($F5="","",(AL5/$F5))</f>
        <v>0.74025974025974028</v>
      </c>
      <c r="AP5" s="54"/>
      <c r="AQ5" s="55"/>
      <c r="AR5" s="55"/>
      <c r="AS5" s="55">
        <v>61</v>
      </c>
      <c r="AT5" s="55">
        <v>16</v>
      </c>
      <c r="AU5" s="49">
        <f t="shared" ref="AU5:AU11" si="11">IF($F5="","",((AP5+AQ5+AR5+AS5)/$F5))</f>
        <v>0.79220779220779225</v>
      </c>
      <c r="AV5" s="50">
        <f t="shared" ref="AV5:AV11" si="12">IF($F5="","",(AS5/$F5))</f>
        <v>0.79220779220779225</v>
      </c>
      <c r="AW5" s="54"/>
      <c r="AX5" s="55"/>
      <c r="AY5" s="55"/>
      <c r="AZ5" s="55">
        <v>61</v>
      </c>
      <c r="BA5" s="55">
        <v>16</v>
      </c>
      <c r="BB5" s="49">
        <f t="shared" ref="BB5:BB11" si="13">IF($F5="","",((AW5+AX5+AY5+AZ5)/$F5))</f>
        <v>0.79220779220779225</v>
      </c>
      <c r="BC5" s="50">
        <f t="shared" ref="BC5:BC11" si="14">IF($F5="","",(AZ5/$F5))</f>
        <v>0.79220779220779225</v>
      </c>
      <c r="BD5" s="54"/>
      <c r="BE5" s="55"/>
      <c r="BF5" s="55"/>
      <c r="BG5" s="55">
        <v>61</v>
      </c>
      <c r="BH5" s="55">
        <v>16</v>
      </c>
      <c r="BI5" s="49">
        <f t="shared" ref="BI5:BI11" si="15">IF($F5="","",((BD5+BE5+BF5+BG5)/$F5))</f>
        <v>0.79220779220779225</v>
      </c>
      <c r="BJ5" s="50">
        <f t="shared" ref="BJ5:BJ11" si="16">IF($F5="","",(BG5/$F5))</f>
        <v>0.79220779220779225</v>
      </c>
      <c r="BK5" s="54"/>
      <c r="BL5" s="55"/>
      <c r="BM5" s="55"/>
      <c r="BN5" s="55">
        <v>61</v>
      </c>
      <c r="BO5" s="55">
        <f>F5-BN5</f>
        <v>16</v>
      </c>
      <c r="BP5" s="49">
        <f t="shared" ref="BP5:BP11" si="17">IF($F5="","",((BK5+BL5+BM5+BN5)/$F5))</f>
        <v>0.79220779220779225</v>
      </c>
      <c r="BQ5" s="50">
        <f t="shared" ref="BQ5:BQ11" si="18">IF($F5="","",(BN5/$F5))</f>
        <v>0.79220779220779225</v>
      </c>
      <c r="BR5" s="54"/>
      <c r="BS5" s="55"/>
      <c r="BT5" s="55"/>
      <c r="BU5" s="55">
        <v>61</v>
      </c>
      <c r="BV5" s="55">
        <v>16</v>
      </c>
      <c r="BW5" s="49">
        <f t="shared" ref="BW5:BW11" si="19">IF($F5="","",((BR5+BS5+BT5+BU5)/$F5))</f>
        <v>0.79220779220779225</v>
      </c>
      <c r="BX5" s="50">
        <f t="shared" ref="BX5:BX11" si="20">IF($F5="","",(BU5/$F5))</f>
        <v>0.79220779220779225</v>
      </c>
      <c r="BY5" s="54"/>
      <c r="BZ5" s="55"/>
      <c r="CA5" s="55"/>
      <c r="CB5" s="55">
        <v>61</v>
      </c>
      <c r="CC5" s="55">
        <v>16</v>
      </c>
      <c r="CD5" s="49">
        <f t="shared" ref="CD5:CD12" si="21">IF($F5="","",((BY5+BZ5+CA5+CB5)/$F5))</f>
        <v>0.79220779220779225</v>
      </c>
      <c r="CE5" s="50">
        <f t="shared" ref="CE5:CE12" si="22">IF($F5="","",(CB5/$F5))</f>
        <v>0.79220779220779225</v>
      </c>
      <c r="CF5" s="54"/>
      <c r="CG5" s="55"/>
      <c r="CH5" s="55"/>
      <c r="CI5" s="55">
        <v>61</v>
      </c>
      <c r="CJ5" s="55">
        <v>16</v>
      </c>
      <c r="CK5" s="49">
        <f t="shared" ref="CK5:CK13" si="23">IF($F5="","",((CF5+CG5+CH5+CI5)/$F5))</f>
        <v>0.79220779220779225</v>
      </c>
      <c r="CL5" s="76">
        <f t="shared" ref="CL5:CL13" si="24">IF($F5="","",(CI5/$F5))</f>
        <v>0.79220779220779225</v>
      </c>
    </row>
    <row r="6" spans="1:90" s="52" customFormat="1" ht="14" x14ac:dyDescent="0.15">
      <c r="B6" s="47" t="s">
        <v>25</v>
      </c>
      <c r="C6" s="53">
        <f t="shared" si="0"/>
        <v>65</v>
      </c>
      <c r="D6" s="53"/>
      <c r="E6" s="53"/>
      <c r="F6" s="48">
        <v>65</v>
      </c>
      <c r="G6" s="54">
        <v>59</v>
      </c>
      <c r="H6" s="55"/>
      <c r="I6" s="55">
        <v>2</v>
      </c>
      <c r="J6" s="55"/>
      <c r="K6" s="55">
        <v>4</v>
      </c>
      <c r="L6" s="49">
        <f t="shared" si="1"/>
        <v>0.93846153846153846</v>
      </c>
      <c r="M6" s="50">
        <f t="shared" si="2"/>
        <v>0</v>
      </c>
      <c r="N6" s="54">
        <v>54</v>
      </c>
      <c r="O6" s="55"/>
      <c r="P6" s="55">
        <v>1</v>
      </c>
      <c r="Q6" s="55"/>
      <c r="R6" s="55">
        <v>10</v>
      </c>
      <c r="S6" s="49">
        <f t="shared" si="3"/>
        <v>0.84615384615384615</v>
      </c>
      <c r="T6" s="50">
        <f t="shared" si="4"/>
        <v>0</v>
      </c>
      <c r="U6" s="54">
        <v>53</v>
      </c>
      <c r="V6" s="55">
        <v>2</v>
      </c>
      <c r="W6" s="55">
        <v>1</v>
      </c>
      <c r="X6" s="55"/>
      <c r="Y6" s="55">
        <v>9</v>
      </c>
      <c r="Z6" s="49">
        <f t="shared" si="5"/>
        <v>0.86153846153846159</v>
      </c>
      <c r="AA6" s="50">
        <f t="shared" si="6"/>
        <v>0</v>
      </c>
      <c r="AB6" s="54">
        <v>24</v>
      </c>
      <c r="AC6" s="55"/>
      <c r="AD6" s="55">
        <v>1</v>
      </c>
      <c r="AE6" s="55">
        <v>27</v>
      </c>
      <c r="AF6" s="55">
        <v>13</v>
      </c>
      <c r="AG6" s="49">
        <f t="shared" si="7"/>
        <v>0.8</v>
      </c>
      <c r="AH6" s="50">
        <f t="shared" si="8"/>
        <v>0.41538461538461541</v>
      </c>
      <c r="AI6" s="54">
        <v>7</v>
      </c>
      <c r="AJ6" s="55"/>
      <c r="AK6" s="55">
        <v>1</v>
      </c>
      <c r="AL6" s="55">
        <v>44</v>
      </c>
      <c r="AM6" s="55">
        <v>13</v>
      </c>
      <c r="AN6" s="49">
        <f t="shared" si="9"/>
        <v>0.8</v>
      </c>
      <c r="AO6" s="50">
        <f t="shared" si="10"/>
        <v>0.67692307692307696</v>
      </c>
      <c r="AP6" s="54">
        <v>3</v>
      </c>
      <c r="AQ6" s="55"/>
      <c r="AR6" s="55">
        <v>1</v>
      </c>
      <c r="AS6" s="55">
        <v>47</v>
      </c>
      <c r="AT6" s="55">
        <v>14</v>
      </c>
      <c r="AU6" s="49">
        <f t="shared" si="11"/>
        <v>0.7846153846153846</v>
      </c>
      <c r="AV6" s="50">
        <f t="shared" si="12"/>
        <v>0.72307692307692306</v>
      </c>
      <c r="AW6" s="54">
        <v>3</v>
      </c>
      <c r="AX6" s="55"/>
      <c r="AY6" s="55"/>
      <c r="AZ6" s="55">
        <v>48</v>
      </c>
      <c r="BA6" s="55">
        <v>14</v>
      </c>
      <c r="BB6" s="49">
        <f t="shared" si="13"/>
        <v>0.7846153846153846</v>
      </c>
      <c r="BC6" s="50">
        <f t="shared" si="14"/>
        <v>0.7384615384615385</v>
      </c>
      <c r="BD6" s="54">
        <v>1</v>
      </c>
      <c r="BE6" s="55"/>
      <c r="BF6" s="55"/>
      <c r="BG6" s="55">
        <v>50</v>
      </c>
      <c r="BH6" s="55">
        <f>F6-(BD6+BG6)</f>
        <v>14</v>
      </c>
      <c r="BI6" s="49">
        <f t="shared" si="15"/>
        <v>0.7846153846153846</v>
      </c>
      <c r="BJ6" s="50">
        <f t="shared" si="16"/>
        <v>0.76923076923076927</v>
      </c>
      <c r="BK6" s="54"/>
      <c r="BL6" s="55"/>
      <c r="BM6" s="55"/>
      <c r="BN6" s="55">
        <v>50</v>
      </c>
      <c r="BO6" s="55">
        <v>15</v>
      </c>
      <c r="BP6" s="49">
        <f t="shared" si="17"/>
        <v>0.76923076923076927</v>
      </c>
      <c r="BQ6" s="50">
        <f t="shared" si="18"/>
        <v>0.76923076923076927</v>
      </c>
      <c r="BR6" s="54"/>
      <c r="BS6" s="55"/>
      <c r="BT6" s="55"/>
      <c r="BU6" s="55">
        <v>51</v>
      </c>
      <c r="BV6" s="55">
        <v>14</v>
      </c>
      <c r="BW6" s="49">
        <f t="shared" si="19"/>
        <v>0.7846153846153846</v>
      </c>
      <c r="BX6" s="50">
        <f t="shared" si="20"/>
        <v>0.7846153846153846</v>
      </c>
      <c r="BY6" s="54"/>
      <c r="BZ6" s="55"/>
      <c r="CA6" s="55"/>
      <c r="CB6" s="55">
        <v>51</v>
      </c>
      <c r="CC6" s="55">
        <v>14</v>
      </c>
      <c r="CD6" s="49">
        <f t="shared" si="21"/>
        <v>0.7846153846153846</v>
      </c>
      <c r="CE6" s="50">
        <f t="shared" si="22"/>
        <v>0.7846153846153846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70</v>
      </c>
      <c r="D7" s="53"/>
      <c r="E7" s="53"/>
      <c r="F7" s="48">
        <v>70</v>
      </c>
      <c r="G7" s="54">
        <v>60</v>
      </c>
      <c r="H7" s="55"/>
      <c r="I7" s="55">
        <v>2</v>
      </c>
      <c r="J7" s="55"/>
      <c r="K7" s="55">
        <v>8</v>
      </c>
      <c r="L7" s="49">
        <f t="shared" si="1"/>
        <v>0.88571428571428568</v>
      </c>
      <c r="M7" s="50">
        <f t="shared" si="2"/>
        <v>0</v>
      </c>
      <c r="N7" s="54">
        <v>47</v>
      </c>
      <c r="O7" s="55"/>
      <c r="P7" s="55">
        <v>6</v>
      </c>
      <c r="Q7" s="55"/>
      <c r="R7" s="55">
        <v>17</v>
      </c>
      <c r="S7" s="49">
        <f t="shared" si="3"/>
        <v>0.75714285714285712</v>
      </c>
      <c r="T7" s="50">
        <f t="shared" si="4"/>
        <v>0</v>
      </c>
      <c r="U7" s="54">
        <v>41</v>
      </c>
      <c r="V7" s="55"/>
      <c r="W7" s="55">
        <v>3</v>
      </c>
      <c r="X7" s="55">
        <v>2</v>
      </c>
      <c r="Y7" s="55">
        <v>24</v>
      </c>
      <c r="Z7" s="49">
        <f t="shared" si="5"/>
        <v>0.65714285714285714</v>
      </c>
      <c r="AA7" s="50">
        <f t="shared" si="6"/>
        <v>2.8571428571428571E-2</v>
      </c>
      <c r="AB7" s="54">
        <v>13</v>
      </c>
      <c r="AC7" s="55"/>
      <c r="AD7" s="55">
        <v>1</v>
      </c>
      <c r="AE7" s="55">
        <v>25</v>
      </c>
      <c r="AF7" s="55">
        <v>31</v>
      </c>
      <c r="AG7" s="49">
        <f t="shared" si="7"/>
        <v>0.55714285714285716</v>
      </c>
      <c r="AH7" s="50">
        <f t="shared" si="8"/>
        <v>0.35714285714285715</v>
      </c>
      <c r="AI7" s="54">
        <v>2</v>
      </c>
      <c r="AJ7" s="55"/>
      <c r="AK7" s="55"/>
      <c r="AL7" s="55">
        <v>35</v>
      </c>
      <c r="AM7" s="55">
        <v>33</v>
      </c>
      <c r="AN7" s="49">
        <f t="shared" si="9"/>
        <v>0.52857142857142858</v>
      </c>
      <c r="AO7" s="50">
        <f t="shared" si="10"/>
        <v>0.5</v>
      </c>
      <c r="AP7" s="54"/>
      <c r="AQ7" s="55"/>
      <c r="AR7" s="55"/>
      <c r="AS7" s="55">
        <v>37</v>
      </c>
      <c r="AT7" s="55">
        <v>33</v>
      </c>
      <c r="AU7" s="49">
        <f t="shared" si="11"/>
        <v>0.52857142857142858</v>
      </c>
      <c r="AV7" s="50">
        <f t="shared" si="12"/>
        <v>0.52857142857142858</v>
      </c>
      <c r="AW7" s="54">
        <v>1</v>
      </c>
      <c r="AX7" s="55"/>
      <c r="AY7" s="55"/>
      <c r="AZ7" s="55">
        <v>37</v>
      </c>
      <c r="BA7" s="55">
        <f>F7-(AW7+AZ7)</f>
        <v>32</v>
      </c>
      <c r="BB7" s="49">
        <f t="shared" si="13"/>
        <v>0.54285714285714282</v>
      </c>
      <c r="BC7" s="50">
        <f t="shared" si="14"/>
        <v>0.52857142857142858</v>
      </c>
      <c r="BD7" s="54">
        <v>1</v>
      </c>
      <c r="BE7" s="55"/>
      <c r="BF7" s="55"/>
      <c r="BG7" s="55">
        <v>37</v>
      </c>
      <c r="BH7" s="55">
        <v>32</v>
      </c>
      <c r="BI7" s="49">
        <f t="shared" si="15"/>
        <v>0.54285714285714282</v>
      </c>
      <c r="BJ7" s="50">
        <f t="shared" si="16"/>
        <v>0.52857142857142858</v>
      </c>
      <c r="BK7" s="54">
        <v>1</v>
      </c>
      <c r="BL7" s="55"/>
      <c r="BM7" s="55"/>
      <c r="BN7" s="55">
        <v>37</v>
      </c>
      <c r="BO7" s="55">
        <f>F7-BN7-BK7</f>
        <v>32</v>
      </c>
      <c r="BP7" s="49">
        <f t="shared" si="17"/>
        <v>0.54285714285714282</v>
      </c>
      <c r="BQ7" s="50">
        <f t="shared" si="18"/>
        <v>0.52857142857142858</v>
      </c>
      <c r="BR7" s="54">
        <v>1</v>
      </c>
      <c r="BS7" s="55"/>
      <c r="BT7" s="55"/>
      <c r="BU7" s="55">
        <v>37</v>
      </c>
      <c r="BV7" s="55">
        <v>32</v>
      </c>
      <c r="BW7" s="49">
        <f t="shared" si="19"/>
        <v>0.54285714285714282</v>
      </c>
      <c r="BX7" s="50">
        <f t="shared" si="20"/>
        <v>0.52857142857142858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61</v>
      </c>
      <c r="D8" s="53"/>
      <c r="E8" s="53"/>
      <c r="F8" s="48">
        <v>61</v>
      </c>
      <c r="G8" s="54">
        <v>55</v>
      </c>
      <c r="H8" s="55"/>
      <c r="I8" s="55">
        <v>3</v>
      </c>
      <c r="J8" s="55"/>
      <c r="K8" s="55">
        <v>3</v>
      </c>
      <c r="L8" s="49">
        <f t="shared" si="1"/>
        <v>0.95081967213114749</v>
      </c>
      <c r="M8" s="50">
        <f t="shared" si="2"/>
        <v>0</v>
      </c>
      <c r="N8" s="54">
        <v>51</v>
      </c>
      <c r="O8" s="55"/>
      <c r="P8" s="55">
        <v>1</v>
      </c>
      <c r="Q8" s="55"/>
      <c r="R8" s="55">
        <v>9</v>
      </c>
      <c r="S8" s="49">
        <f t="shared" si="3"/>
        <v>0.85245901639344257</v>
      </c>
      <c r="T8" s="50">
        <f t="shared" si="4"/>
        <v>0</v>
      </c>
      <c r="U8" s="54">
        <v>48</v>
      </c>
      <c r="V8" s="55"/>
      <c r="W8" s="55">
        <v>1</v>
      </c>
      <c r="X8" s="55">
        <v>1</v>
      </c>
      <c r="Y8" s="55">
        <v>11</v>
      </c>
      <c r="Z8" s="49">
        <f t="shared" si="5"/>
        <v>0.81967213114754101</v>
      </c>
      <c r="AA8" s="50">
        <f t="shared" si="6"/>
        <v>1.6393442622950821E-2</v>
      </c>
      <c r="AB8" s="54">
        <v>16</v>
      </c>
      <c r="AC8" s="55"/>
      <c r="AD8" s="55">
        <v>2</v>
      </c>
      <c r="AE8" s="55">
        <v>31</v>
      </c>
      <c r="AF8" s="55">
        <v>12</v>
      </c>
      <c r="AG8" s="49">
        <f t="shared" si="7"/>
        <v>0.80327868852459017</v>
      </c>
      <c r="AH8" s="50">
        <f t="shared" si="8"/>
        <v>0.50819672131147542</v>
      </c>
      <c r="AI8" s="54"/>
      <c r="AJ8" s="55"/>
      <c r="AK8" s="55">
        <v>2</v>
      </c>
      <c r="AL8" s="55">
        <v>48</v>
      </c>
      <c r="AM8" s="55">
        <v>11</v>
      </c>
      <c r="AN8" s="49">
        <f t="shared" si="9"/>
        <v>0.81967213114754101</v>
      </c>
      <c r="AO8" s="50">
        <f t="shared" si="10"/>
        <v>0.78688524590163933</v>
      </c>
      <c r="AP8" s="54"/>
      <c r="AQ8" s="55"/>
      <c r="AR8" s="55"/>
      <c r="AS8" s="55">
        <v>49</v>
      </c>
      <c r="AT8" s="55">
        <f>F8-AS8</f>
        <v>12</v>
      </c>
      <c r="AU8" s="49">
        <f t="shared" si="11"/>
        <v>0.80327868852459017</v>
      </c>
      <c r="AV8" s="50">
        <f t="shared" si="12"/>
        <v>0.80327868852459017</v>
      </c>
      <c r="AW8" s="54"/>
      <c r="AX8" s="55"/>
      <c r="AY8" s="55"/>
      <c r="AZ8" s="55">
        <v>49</v>
      </c>
      <c r="BA8" s="55">
        <v>12</v>
      </c>
      <c r="BB8" s="49">
        <f t="shared" si="13"/>
        <v>0.80327868852459017</v>
      </c>
      <c r="BC8" s="50">
        <f t="shared" si="14"/>
        <v>0.80327868852459017</v>
      </c>
      <c r="BD8" s="54"/>
      <c r="BE8" s="55"/>
      <c r="BF8" s="55"/>
      <c r="BG8" s="55">
        <v>49</v>
      </c>
      <c r="BH8" s="55">
        <v>12</v>
      </c>
      <c r="BI8" s="49">
        <f t="shared" si="15"/>
        <v>0.80327868852459017</v>
      </c>
      <c r="BJ8" s="50">
        <f t="shared" si="16"/>
        <v>0.80327868852459017</v>
      </c>
      <c r="BK8" s="54"/>
      <c r="BL8" s="55"/>
      <c r="BM8" s="55"/>
      <c r="BN8" s="55">
        <v>49</v>
      </c>
      <c r="BO8" s="55">
        <v>12</v>
      </c>
      <c r="BP8" s="49">
        <f t="shared" si="17"/>
        <v>0.80327868852459017</v>
      </c>
      <c r="BQ8" s="50">
        <f t="shared" si="18"/>
        <v>0.80327868852459017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49</v>
      </c>
      <c r="D9" s="53"/>
      <c r="E9" s="53"/>
      <c r="F9" s="48">
        <v>49</v>
      </c>
      <c r="G9" s="54">
        <v>45</v>
      </c>
      <c r="H9" s="55"/>
      <c r="I9" s="55">
        <v>2</v>
      </c>
      <c r="J9" s="55"/>
      <c r="K9" s="55">
        <v>2</v>
      </c>
      <c r="L9" s="49">
        <f t="shared" si="1"/>
        <v>0.95918367346938771</v>
      </c>
      <c r="M9" s="50">
        <f t="shared" si="2"/>
        <v>0</v>
      </c>
      <c r="N9" s="54">
        <v>38</v>
      </c>
      <c r="O9" s="55"/>
      <c r="P9" s="55">
        <v>4</v>
      </c>
      <c r="Q9" s="55"/>
      <c r="R9" s="55">
        <v>7</v>
      </c>
      <c r="S9" s="100">
        <f t="shared" si="3"/>
        <v>0.8571428571428571</v>
      </c>
      <c r="T9" s="50">
        <f t="shared" si="4"/>
        <v>0</v>
      </c>
      <c r="U9" s="54">
        <v>38</v>
      </c>
      <c r="V9" s="55"/>
      <c r="W9" s="55"/>
      <c r="X9" s="55"/>
      <c r="Y9" s="55">
        <v>11</v>
      </c>
      <c r="Z9" s="100">
        <f t="shared" si="5"/>
        <v>0.77551020408163263</v>
      </c>
      <c r="AA9" s="101">
        <f t="shared" si="6"/>
        <v>0</v>
      </c>
      <c r="AB9" s="54">
        <v>17</v>
      </c>
      <c r="AC9" s="55"/>
      <c r="AD9" s="55"/>
      <c r="AE9" s="55">
        <v>20</v>
      </c>
      <c r="AF9" s="55">
        <v>12</v>
      </c>
      <c r="AG9" s="100">
        <f t="shared" si="7"/>
        <v>0.75510204081632648</v>
      </c>
      <c r="AH9" s="50">
        <f t="shared" si="8"/>
        <v>0.40816326530612246</v>
      </c>
      <c r="AI9" s="54">
        <v>2</v>
      </c>
      <c r="AJ9" s="55"/>
      <c r="AK9" s="55">
        <v>1</v>
      </c>
      <c r="AL9" s="55">
        <v>34</v>
      </c>
      <c r="AM9" s="55">
        <f>F9-(AI9+AK9+AL9)</f>
        <v>12</v>
      </c>
      <c r="AN9" s="100">
        <f t="shared" si="9"/>
        <v>0.75510204081632648</v>
      </c>
      <c r="AO9" s="101">
        <f t="shared" si="10"/>
        <v>0.69387755102040816</v>
      </c>
      <c r="AP9" s="54"/>
      <c r="AQ9" s="55"/>
      <c r="AR9" s="55">
        <v>1</v>
      </c>
      <c r="AS9" s="55">
        <v>35</v>
      </c>
      <c r="AT9" s="55">
        <v>13</v>
      </c>
      <c r="AU9" s="49">
        <f t="shared" si="11"/>
        <v>0.73469387755102045</v>
      </c>
      <c r="AV9" s="50">
        <f t="shared" si="12"/>
        <v>0.7142857142857143</v>
      </c>
      <c r="AW9" s="54">
        <v>1</v>
      </c>
      <c r="AX9" s="55"/>
      <c r="AY9" s="55"/>
      <c r="AZ9" s="55">
        <v>35</v>
      </c>
      <c r="BA9" s="55">
        <f>F9-AZ9-AW9</f>
        <v>13</v>
      </c>
      <c r="BB9" s="100">
        <f t="shared" si="13"/>
        <v>0.73469387755102045</v>
      </c>
      <c r="BC9" s="101">
        <f t="shared" si="14"/>
        <v>0.7142857142857143</v>
      </c>
      <c r="BD9" s="54"/>
      <c r="BE9" s="55"/>
      <c r="BF9" s="55"/>
      <c r="BG9" s="55">
        <v>36</v>
      </c>
      <c r="BH9" s="55">
        <v>13</v>
      </c>
      <c r="BI9" s="100">
        <f t="shared" si="15"/>
        <v>0.73469387755102045</v>
      </c>
      <c r="BJ9" s="50">
        <f t="shared" si="16"/>
        <v>0.73469387755102045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54</v>
      </c>
      <c r="D10" s="53"/>
      <c r="E10" s="53">
        <v>1</v>
      </c>
      <c r="F10" s="48">
        <v>53</v>
      </c>
      <c r="G10" s="54">
        <v>46</v>
      </c>
      <c r="H10" s="55"/>
      <c r="I10" s="55">
        <v>2</v>
      </c>
      <c r="J10" s="55"/>
      <c r="K10" s="55">
        <v>5</v>
      </c>
      <c r="L10" s="59">
        <f t="shared" si="1"/>
        <v>0.90566037735849059</v>
      </c>
      <c r="M10" s="60">
        <f t="shared" si="2"/>
        <v>0</v>
      </c>
      <c r="N10" s="55">
        <v>45</v>
      </c>
      <c r="O10" s="55"/>
      <c r="P10" s="55"/>
      <c r="Q10" s="55"/>
      <c r="R10" s="55">
        <v>8</v>
      </c>
      <c r="S10" s="56">
        <f t="shared" si="3"/>
        <v>0.84905660377358494</v>
      </c>
      <c r="T10" s="50">
        <f t="shared" si="4"/>
        <v>0</v>
      </c>
      <c r="U10" s="54">
        <v>43</v>
      </c>
      <c r="V10" s="55"/>
      <c r="W10" s="55">
        <v>1</v>
      </c>
      <c r="X10" s="55"/>
      <c r="Y10" s="55">
        <v>9</v>
      </c>
      <c r="Z10" s="56">
        <f t="shared" si="5"/>
        <v>0.83018867924528306</v>
      </c>
      <c r="AA10" s="57">
        <f t="shared" si="6"/>
        <v>0</v>
      </c>
      <c r="AB10" s="55">
        <v>21</v>
      </c>
      <c r="AC10" s="55"/>
      <c r="AD10" s="55">
        <v>1</v>
      </c>
      <c r="AE10" s="55">
        <v>20</v>
      </c>
      <c r="AF10" s="55">
        <f>F10-(AB10+AD10+AE10)</f>
        <v>11</v>
      </c>
      <c r="AG10" s="56">
        <f t="shared" si="7"/>
        <v>0.79245283018867929</v>
      </c>
      <c r="AH10" s="50">
        <f t="shared" si="8"/>
        <v>0.37735849056603776</v>
      </c>
      <c r="AI10" s="54">
        <v>3</v>
      </c>
      <c r="AJ10" s="55"/>
      <c r="AK10" s="55"/>
      <c r="AL10" s="55">
        <v>40</v>
      </c>
      <c r="AM10" s="55">
        <v>10</v>
      </c>
      <c r="AN10" s="56">
        <f t="shared" si="9"/>
        <v>0.81132075471698117</v>
      </c>
      <c r="AO10" s="57">
        <f t="shared" si="10"/>
        <v>0.75471698113207553</v>
      </c>
      <c r="AP10" s="54"/>
      <c r="AQ10" s="55"/>
      <c r="AR10" s="55"/>
      <c r="AS10" s="55">
        <v>43</v>
      </c>
      <c r="AT10" s="55">
        <v>10</v>
      </c>
      <c r="AU10" s="100">
        <f t="shared" si="11"/>
        <v>0.81132075471698117</v>
      </c>
      <c r="AV10" s="50">
        <f t="shared" si="12"/>
        <v>0.81132075471698117</v>
      </c>
      <c r="AW10" s="54"/>
      <c r="AX10" s="55"/>
      <c r="AY10" s="55"/>
      <c r="AZ10" s="55">
        <v>43</v>
      </c>
      <c r="BA10" s="55">
        <v>10</v>
      </c>
      <c r="BB10" s="56">
        <f t="shared" si="13"/>
        <v>0.81132075471698117</v>
      </c>
      <c r="BC10" s="57">
        <f t="shared" si="14"/>
        <v>0.81132075471698117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57</v>
      </c>
      <c r="D11" s="53"/>
      <c r="E11" s="53"/>
      <c r="F11" s="48">
        <v>57</v>
      </c>
      <c r="G11" s="54">
        <v>50</v>
      </c>
      <c r="H11" s="55"/>
      <c r="I11" s="55">
        <v>2</v>
      </c>
      <c r="J11" s="55"/>
      <c r="K11" s="55">
        <v>5</v>
      </c>
      <c r="L11" s="59">
        <f t="shared" si="1"/>
        <v>0.91228070175438591</v>
      </c>
      <c r="M11" s="60">
        <f t="shared" si="2"/>
        <v>0</v>
      </c>
      <c r="N11" s="55">
        <v>49</v>
      </c>
      <c r="O11" s="55"/>
      <c r="P11" s="55"/>
      <c r="Q11" s="55"/>
      <c r="R11" s="55">
        <v>8</v>
      </c>
      <c r="S11" s="56">
        <f t="shared" si="3"/>
        <v>0.85964912280701755</v>
      </c>
      <c r="T11" s="50">
        <f t="shared" si="4"/>
        <v>0</v>
      </c>
      <c r="U11" s="54">
        <v>48</v>
      </c>
      <c r="V11" s="55"/>
      <c r="W11" s="55"/>
      <c r="X11" s="55"/>
      <c r="Y11" s="55">
        <f>F11-U11</f>
        <v>9</v>
      </c>
      <c r="Z11" s="59">
        <f t="shared" si="5"/>
        <v>0.84210526315789469</v>
      </c>
      <c r="AA11" s="60">
        <f t="shared" si="6"/>
        <v>0</v>
      </c>
      <c r="AB11" s="55">
        <v>17</v>
      </c>
      <c r="AC11" s="55"/>
      <c r="AD11" s="55"/>
      <c r="AE11" s="55">
        <v>29</v>
      </c>
      <c r="AF11" s="55">
        <f>F11-AB11-AC11-AD11-AE11</f>
        <v>11</v>
      </c>
      <c r="AG11" s="56">
        <f t="shared" si="7"/>
        <v>0.80701754385964908</v>
      </c>
      <c r="AH11" s="50">
        <f t="shared" si="8"/>
        <v>0.50877192982456143</v>
      </c>
      <c r="AI11" s="54">
        <v>1</v>
      </c>
      <c r="AJ11" s="55"/>
      <c r="AK11" s="55"/>
      <c r="AL11" s="55">
        <v>46</v>
      </c>
      <c r="AM11" s="55">
        <f>F11-AL11-AI11</f>
        <v>10</v>
      </c>
      <c r="AN11" s="59">
        <f t="shared" si="9"/>
        <v>0.82456140350877194</v>
      </c>
      <c r="AO11" s="60">
        <f t="shared" si="10"/>
        <v>0.80701754385964908</v>
      </c>
      <c r="AP11" s="55"/>
      <c r="AQ11" s="55"/>
      <c r="AR11" s="55"/>
      <c r="AS11" s="55">
        <v>47</v>
      </c>
      <c r="AT11" s="55">
        <v>10</v>
      </c>
      <c r="AU11" s="56">
        <f t="shared" si="11"/>
        <v>0.82456140350877194</v>
      </c>
      <c r="AV11" s="50">
        <f t="shared" si="12"/>
        <v>0.82456140350877194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72</v>
      </c>
      <c r="D12" s="53"/>
      <c r="E12" s="53"/>
      <c r="F12" s="48">
        <v>72</v>
      </c>
      <c r="G12" s="54">
        <v>67</v>
      </c>
      <c r="H12" s="55"/>
      <c r="I12" s="55">
        <v>3</v>
      </c>
      <c r="J12" s="55"/>
      <c r="K12" s="55">
        <v>2</v>
      </c>
      <c r="L12" s="59">
        <f>IF($F12="","",((G12+H12+I12+J12)/$F12))</f>
        <v>0.97222222222222221</v>
      </c>
      <c r="M12" s="60">
        <f>IF($F12="","",(J12/$F12))</f>
        <v>0</v>
      </c>
      <c r="N12" s="55">
        <v>64</v>
      </c>
      <c r="O12" s="55"/>
      <c r="P12" s="55">
        <v>1</v>
      </c>
      <c r="Q12" s="55"/>
      <c r="R12" s="55">
        <f>F12-(N12+P12)</f>
        <v>7</v>
      </c>
      <c r="S12" s="56">
        <f>IF($F12="","",((N12+O12+P12+Q12)/$F12))</f>
        <v>0.90277777777777779</v>
      </c>
      <c r="T12" s="50">
        <f>IF($F12="","",(Q12/$F12))</f>
        <v>0</v>
      </c>
      <c r="U12" s="54">
        <v>59</v>
      </c>
      <c r="V12" s="55"/>
      <c r="W12" s="55">
        <v>1</v>
      </c>
      <c r="X12" s="55">
        <v>3</v>
      </c>
      <c r="Y12" s="55">
        <f>F12-U12-V12-W12-X12</f>
        <v>9</v>
      </c>
      <c r="Z12" s="59">
        <f>IF($F12="","",((U12+V12+W12+X12)/$F12))</f>
        <v>0.875</v>
      </c>
      <c r="AA12" s="60">
        <f>IF($F12="","",(X12/$F12))</f>
        <v>4.1666666666666664E-2</v>
      </c>
      <c r="AB12" s="55">
        <v>22</v>
      </c>
      <c r="AC12" s="55"/>
      <c r="AD12" s="55">
        <v>1</v>
      </c>
      <c r="AE12" s="55">
        <v>40</v>
      </c>
      <c r="AF12" s="55">
        <f>F12-AE12-AD12-AB12</f>
        <v>9</v>
      </c>
      <c r="AG12" s="56">
        <f>IF($F12="","",((AB12+AC12+AD12+AE12)/$F12))</f>
        <v>0.875</v>
      </c>
      <c r="AH12" s="50">
        <f>IF($F12="","",(AE12/$F12))</f>
        <v>0.55555555555555558</v>
      </c>
      <c r="AI12" s="54">
        <v>5</v>
      </c>
      <c r="AJ12" s="55"/>
      <c r="AK12" s="55"/>
      <c r="AL12" s="55">
        <v>57</v>
      </c>
      <c r="AM12" s="55">
        <v>10</v>
      </c>
      <c r="AN12" s="59">
        <f>IF($F12="","",((AI12+AJ12+AK12+AL12)/$F12))</f>
        <v>0.86111111111111116</v>
      </c>
      <c r="AO12" s="60">
        <f>IF($F12="","",(AL12/$F12))</f>
        <v>0.79166666666666663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71</v>
      </c>
      <c r="D13" s="53"/>
      <c r="E13" s="53"/>
      <c r="F13" s="48">
        <v>71</v>
      </c>
      <c r="G13" s="54">
        <v>67</v>
      </c>
      <c r="H13" s="55"/>
      <c r="I13" s="55"/>
      <c r="J13" s="55"/>
      <c r="K13" s="55">
        <f>F13-G13</f>
        <v>4</v>
      </c>
      <c r="L13" s="59">
        <f>IF($F13="","",((G13+H13+I13+J13)/$F13))</f>
        <v>0.94366197183098588</v>
      </c>
      <c r="M13" s="60">
        <f>IF($F13="","",(J13/$F13))</f>
        <v>0</v>
      </c>
      <c r="N13" s="55">
        <v>59</v>
      </c>
      <c r="O13" s="55"/>
      <c r="P13" s="55">
        <v>4</v>
      </c>
      <c r="Q13" s="55"/>
      <c r="R13" s="55">
        <f>F13-N13-O13-P13-Q13</f>
        <v>8</v>
      </c>
      <c r="S13" s="56">
        <f>IF($F13="","",((N13+O13+P13+Q13)/$F13))</f>
        <v>0.88732394366197187</v>
      </c>
      <c r="T13" s="50">
        <f>IF($F13="","",(Q13/$F13))</f>
        <v>0</v>
      </c>
      <c r="U13" s="54">
        <v>57</v>
      </c>
      <c r="V13" s="55"/>
      <c r="W13" s="55">
        <v>2</v>
      </c>
      <c r="X13" s="55">
        <v>2</v>
      </c>
      <c r="Y13" s="55">
        <f>F13-X13-W13-U13</f>
        <v>10</v>
      </c>
      <c r="Z13" s="59">
        <f>IF($F13="","",((U13+V13+W13+X13)/$F13))</f>
        <v>0.85915492957746475</v>
      </c>
      <c r="AA13" s="60">
        <f>IF($F13="","",(X13/$F13))</f>
        <v>2.8169014084507043E-2</v>
      </c>
      <c r="AB13" s="55">
        <v>26</v>
      </c>
      <c r="AC13" s="55"/>
      <c r="AD13" s="55">
        <v>1</v>
      </c>
      <c r="AE13" s="55">
        <v>33</v>
      </c>
      <c r="AF13" s="55">
        <f>F13-AB13-AD13-AE13</f>
        <v>11</v>
      </c>
      <c r="AG13" s="56">
        <f>IF($F13="","",((AB13+AC13+AD13+AE13)/$F13))</f>
        <v>0.84507042253521125</v>
      </c>
      <c r="AH13" s="50">
        <f>IF($F13="","",(AE13/$F13))</f>
        <v>0.46478873239436619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71</v>
      </c>
      <c r="D14" s="53"/>
      <c r="E14" s="53"/>
      <c r="F14" s="48">
        <v>71</v>
      </c>
      <c r="G14" s="54">
        <v>65</v>
      </c>
      <c r="H14" s="55"/>
      <c r="I14" s="55">
        <v>1</v>
      </c>
      <c r="J14" s="55"/>
      <c r="K14" s="55">
        <f>F14-(G14+I14+J14)</f>
        <v>5</v>
      </c>
      <c r="L14" s="59">
        <f>IF($F14="","",((G14+H14+I14+J14)/$F14))</f>
        <v>0.92957746478873238</v>
      </c>
      <c r="M14" s="60">
        <f>IF($F14="","",(J14/$F14))</f>
        <v>0</v>
      </c>
      <c r="N14" s="55">
        <v>58</v>
      </c>
      <c r="O14" s="55"/>
      <c r="P14" s="55">
        <v>1</v>
      </c>
      <c r="Q14" s="55"/>
      <c r="R14" s="55">
        <f>F14-P14-N14</f>
        <v>12</v>
      </c>
      <c r="S14" s="56">
        <f>IF($F14="","",((N14+O14+P14+Q14)/$F14))</f>
        <v>0.83098591549295775</v>
      </c>
      <c r="T14" s="50">
        <f>IF($F14="","",(Q14/$F14))</f>
        <v>0</v>
      </c>
      <c r="U14" s="54">
        <v>55</v>
      </c>
      <c r="V14" s="55"/>
      <c r="W14" s="55">
        <v>1</v>
      </c>
      <c r="X14" s="55">
        <v>1</v>
      </c>
      <c r="Y14" s="55">
        <f>F14-U14-W14-X14</f>
        <v>14</v>
      </c>
      <c r="Z14" s="59">
        <f>IF($F14="","",((U14+V14+W14+X14)/$F14))</f>
        <v>0.80281690140845074</v>
      </c>
      <c r="AA14" s="60">
        <f>IF($F14="","",(X14/$F14))</f>
        <v>1.4084507042253521E-2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72</v>
      </c>
      <c r="D15" s="53"/>
      <c r="E15" s="53"/>
      <c r="F15" s="48">
        <v>72</v>
      </c>
      <c r="G15" s="95">
        <v>69</v>
      </c>
      <c r="H15" s="96"/>
      <c r="I15" s="96"/>
      <c r="J15" s="96"/>
      <c r="K15" s="96">
        <f>F15-(G15+I15+J15)</f>
        <v>3</v>
      </c>
      <c r="L15" s="97">
        <f>IF($F15="","",((G15+H15+I15+J15)/$F15))</f>
        <v>0.95833333333333337</v>
      </c>
      <c r="M15" s="98">
        <f>IF($F15="","",(J15/$F15))</f>
        <v>0</v>
      </c>
      <c r="N15" s="55">
        <v>65</v>
      </c>
      <c r="O15" s="55"/>
      <c r="P15" s="55"/>
      <c r="Q15" s="55"/>
      <c r="R15" s="55">
        <f>F15-N15</f>
        <v>7</v>
      </c>
      <c r="S15" s="56">
        <f>IF($F15="","",((N15+O15+P15+Q15)/$F15))</f>
        <v>0.90277777777777779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91">
        <f>IF($F15="","",(CI15/$F15))</f>
        <v>0</v>
      </c>
    </row>
    <row r="16" spans="1:90" s="52" customFormat="1" ht="14" x14ac:dyDescent="0.15">
      <c r="B16" s="47" t="s">
        <v>74</v>
      </c>
      <c r="C16" s="53">
        <v>84</v>
      </c>
      <c r="D16" s="53"/>
      <c r="E16" s="53"/>
      <c r="F16" s="48">
        <f>C16-D16-E16</f>
        <v>84</v>
      </c>
      <c r="G16" s="93">
        <v>74</v>
      </c>
      <c r="H16" s="70"/>
      <c r="I16" s="70">
        <v>3</v>
      </c>
      <c r="J16" s="70"/>
      <c r="K16" s="70">
        <f>F16-(G16+I16+J16)</f>
        <v>7</v>
      </c>
      <c r="L16" s="71">
        <f>IF($F16="","",((G16+H16+I16+J16)/$F16))</f>
        <v>0.91666666666666663</v>
      </c>
      <c r="M16" s="99">
        <f>IF($F16="","",(J16/$F16))</f>
        <v>0</v>
      </c>
      <c r="N16" s="81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99">
        <f>IF($F16="","",(X16/$F16))</f>
        <v>0</v>
      </c>
      <c r="AB16" s="81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99">
        <f>IF($F16="","",(AL16/$F16))</f>
        <v>0</v>
      </c>
      <c r="AP16" s="81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99">
        <f>IF($F16="","",(AZ16/$F16))</f>
        <v>0</v>
      </c>
      <c r="BD16" s="81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99">
        <f>IF($F16="","",(BN16/$F16))</f>
        <v>0</v>
      </c>
      <c r="BR16" s="81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81"/>
      <c r="CG16" s="55"/>
      <c r="CH16" s="55"/>
      <c r="CI16" s="55"/>
      <c r="CJ16" s="55"/>
      <c r="CK16" s="56">
        <f>IF($F16="","",((CF16+CG16+CH16+CI16)/$F16))</f>
        <v>0</v>
      </c>
      <c r="CL16" s="91">
        <f>IF($F16="","",(CI16/$F16))</f>
        <v>0</v>
      </c>
    </row>
    <row r="19" spans="2:90" ht="16" customHeight="1" x14ac:dyDescent="0.15">
      <c r="B19" t="str">
        <f>"Transfer Retention - "&amp;$A$1</f>
        <v>Transfer Retention - Asian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9</v>
      </c>
      <c r="D22" s="53"/>
      <c r="E22" s="53"/>
      <c r="F22" s="48">
        <v>9</v>
      </c>
      <c r="G22" s="54">
        <v>9</v>
      </c>
      <c r="H22" s="55"/>
      <c r="I22" s="55"/>
      <c r="J22" s="55"/>
      <c r="K22" s="55"/>
      <c r="L22" s="49">
        <f t="shared" ref="L22:L28" si="26">IF($F22="","",((G22+H22+I22+J22)/$F22))</f>
        <v>1</v>
      </c>
      <c r="M22" s="50">
        <f t="shared" ref="M22:M28" si="27">IF($F22="","",(J22/$F22))</f>
        <v>0</v>
      </c>
      <c r="N22" s="54">
        <v>8</v>
      </c>
      <c r="O22" s="55"/>
      <c r="P22" s="55"/>
      <c r="Q22" s="55">
        <v>1</v>
      </c>
      <c r="R22" s="55"/>
      <c r="S22" s="49">
        <f t="shared" ref="S22:S28" si="28">IF($F22="","",((N22+O22+P22+Q22)/$F22))</f>
        <v>1</v>
      </c>
      <c r="T22" s="50">
        <f t="shared" ref="T22:T28" si="29">IF($F22="","",(Q22/$F22))</f>
        <v>0.1111111111111111</v>
      </c>
      <c r="U22" s="54">
        <v>4</v>
      </c>
      <c r="V22" s="55"/>
      <c r="W22" s="55"/>
      <c r="X22" s="55">
        <v>5</v>
      </c>
      <c r="Y22" s="55"/>
      <c r="Z22" s="49">
        <f t="shared" ref="Z22:Z28" si="30">IF($F22="","",((U22+V22+W22+X22)/$F22))</f>
        <v>1</v>
      </c>
      <c r="AA22" s="50">
        <f t="shared" ref="AA22:AA28" si="31">IF($F22="","",(X22/$F22))</f>
        <v>0.55555555555555558</v>
      </c>
      <c r="AB22" s="54">
        <v>2</v>
      </c>
      <c r="AC22" s="55"/>
      <c r="AD22" s="55">
        <v>1</v>
      </c>
      <c r="AE22" s="55">
        <v>6</v>
      </c>
      <c r="AF22" s="55"/>
      <c r="AG22" s="49">
        <f t="shared" ref="AG22:AG28" si="32">IF($F22="","",((AB22+AC22+AD22+AE22)/$F22))</f>
        <v>1</v>
      </c>
      <c r="AH22" s="50">
        <f t="shared" ref="AH22:AH28" si="33">IF($F22="","",(AE22/$F22))</f>
        <v>0.66666666666666663</v>
      </c>
      <c r="AI22" s="54"/>
      <c r="AJ22" s="55"/>
      <c r="AK22" s="55"/>
      <c r="AL22" s="55">
        <v>8</v>
      </c>
      <c r="AM22" s="55">
        <v>1</v>
      </c>
      <c r="AN22" s="49">
        <f t="shared" ref="AN22:AN28" si="34">IF($F22="","",((AI22+AJ22+AK22+AL22)/$F22))</f>
        <v>0.88888888888888884</v>
      </c>
      <c r="AO22" s="50">
        <f t="shared" ref="AO22:AO28" si="35">IF($F22="","",(AL22/$F22))</f>
        <v>0.88888888888888884</v>
      </c>
      <c r="AP22" s="54"/>
      <c r="AQ22" s="55"/>
      <c r="AR22" s="55"/>
      <c r="AS22" s="55">
        <v>8</v>
      </c>
      <c r="AT22" s="55">
        <v>1</v>
      </c>
      <c r="AU22" s="49">
        <f t="shared" ref="AU22:AU28" si="36">IF($F22="","",((AP22+AQ22+AR22+AS22)/$F22))</f>
        <v>0.88888888888888884</v>
      </c>
      <c r="AV22" s="50">
        <f t="shared" ref="AV22:AV28" si="37">IF($F22="","",(AS22/$F22))</f>
        <v>0.88888888888888884</v>
      </c>
      <c r="AW22" s="54"/>
      <c r="AX22" s="55"/>
      <c r="AY22" s="55"/>
      <c r="AZ22" s="55">
        <v>8</v>
      </c>
      <c r="BA22" s="55">
        <v>1</v>
      </c>
      <c r="BB22" s="49">
        <f t="shared" ref="BB22:BB28" si="38">IF($F22="","",((AW22+AX22+AY22+AZ22)/$F22))</f>
        <v>0.88888888888888884</v>
      </c>
      <c r="BC22" s="50">
        <f t="shared" ref="BC22:BC28" si="39">IF($F22="","",(AZ22/$F22))</f>
        <v>0.88888888888888884</v>
      </c>
      <c r="BD22" s="54"/>
      <c r="BE22" s="55"/>
      <c r="BF22" s="55"/>
      <c r="BG22" s="55">
        <v>8</v>
      </c>
      <c r="BH22" s="55">
        <v>1</v>
      </c>
      <c r="BI22" s="49">
        <f t="shared" ref="BI22:BI28" si="40">IF($F22="","",((BD22+BE22+BF22+BG22)/$F22))</f>
        <v>0.88888888888888884</v>
      </c>
      <c r="BJ22" s="50">
        <f t="shared" ref="BJ22:BJ28" si="41">IF($F22="","",(BG22/$F22))</f>
        <v>0.88888888888888884</v>
      </c>
      <c r="BK22" s="54"/>
      <c r="BL22" s="55"/>
      <c r="BM22" s="55"/>
      <c r="BN22" s="55">
        <v>8</v>
      </c>
      <c r="BO22" s="55">
        <v>1</v>
      </c>
      <c r="BP22" s="49">
        <f t="shared" ref="BP22:BP28" si="42">IF($F22="","",((BK22+BL22+BM22+BN22)/$F22))</f>
        <v>0.88888888888888884</v>
      </c>
      <c r="BQ22" s="50">
        <f t="shared" ref="BQ22:BQ28" si="43">IF($F22="","",(BN22/$F22))</f>
        <v>0.88888888888888884</v>
      </c>
      <c r="BR22" s="54"/>
      <c r="BS22" s="55"/>
      <c r="BT22" s="55"/>
      <c r="BU22" s="55">
        <v>8</v>
      </c>
      <c r="BV22" s="55">
        <v>1</v>
      </c>
      <c r="BW22" s="49">
        <f t="shared" ref="BW22:BW28" si="44">IF($F22="","",((BR22+BS22+BT22+BU22)/$F22))</f>
        <v>0.88888888888888884</v>
      </c>
      <c r="BX22" s="50">
        <f t="shared" ref="BX22:BX28" si="45">IF($F22="","",(BU22/$F22))</f>
        <v>0.88888888888888884</v>
      </c>
      <c r="BY22" s="54"/>
      <c r="BZ22" s="55"/>
      <c r="CA22" s="55"/>
      <c r="CB22" s="55">
        <v>8</v>
      </c>
      <c r="CC22" s="55">
        <v>1</v>
      </c>
      <c r="CD22" s="49">
        <f t="shared" ref="CD22:CD29" si="46">IF($F22="","",((BY22+BZ22+CA22+CB22)/$F22))</f>
        <v>0.88888888888888884</v>
      </c>
      <c r="CE22" s="50">
        <f t="shared" ref="CE22:CE29" si="47">IF($F22="","",(CB22/$F22))</f>
        <v>0.88888888888888884</v>
      </c>
      <c r="CF22" s="54"/>
      <c r="CG22" s="55"/>
      <c r="CH22" s="55"/>
      <c r="CI22" s="55">
        <v>8</v>
      </c>
      <c r="CJ22" s="55">
        <v>1</v>
      </c>
      <c r="CK22" s="49">
        <f t="shared" ref="CK22:CK30" si="48">IF($F22="","",((CF22+CG22+CH22+CI22)/$F22))</f>
        <v>0.88888888888888884</v>
      </c>
      <c r="CL22" s="76">
        <f t="shared" ref="CL22:CL30" si="49">IF($F22="","",(CI22/$F22))</f>
        <v>0.88888888888888884</v>
      </c>
    </row>
    <row r="23" spans="2:90" s="52" customFormat="1" ht="14" x14ac:dyDescent="0.15">
      <c r="B23" s="47" t="s">
        <v>25</v>
      </c>
      <c r="C23" s="53">
        <f t="shared" si="25"/>
        <v>15</v>
      </c>
      <c r="D23" s="53"/>
      <c r="E23" s="53"/>
      <c r="F23" s="48">
        <v>15</v>
      </c>
      <c r="G23" s="54">
        <v>13</v>
      </c>
      <c r="H23" s="55"/>
      <c r="I23" s="55">
        <v>1</v>
      </c>
      <c r="J23" s="55"/>
      <c r="K23" s="55">
        <v>1</v>
      </c>
      <c r="L23" s="49">
        <f t="shared" si="26"/>
        <v>0.93333333333333335</v>
      </c>
      <c r="M23" s="50">
        <f t="shared" si="27"/>
        <v>0</v>
      </c>
      <c r="N23" s="54">
        <v>10</v>
      </c>
      <c r="O23" s="55"/>
      <c r="P23" s="55">
        <v>1</v>
      </c>
      <c r="Q23" s="55">
        <v>3</v>
      </c>
      <c r="R23" s="55">
        <v>1</v>
      </c>
      <c r="S23" s="49">
        <f t="shared" si="28"/>
        <v>0.93333333333333335</v>
      </c>
      <c r="T23" s="50">
        <f t="shared" si="29"/>
        <v>0.2</v>
      </c>
      <c r="U23" s="54">
        <v>4</v>
      </c>
      <c r="V23" s="55"/>
      <c r="W23" s="55"/>
      <c r="X23" s="55">
        <v>8</v>
      </c>
      <c r="Y23" s="55">
        <v>3</v>
      </c>
      <c r="Z23" s="49">
        <f t="shared" si="30"/>
        <v>0.8</v>
      </c>
      <c r="AA23" s="50">
        <f t="shared" si="31"/>
        <v>0.53333333333333333</v>
      </c>
      <c r="AB23" s="54"/>
      <c r="AC23" s="55"/>
      <c r="AD23" s="55"/>
      <c r="AE23" s="55">
        <v>11</v>
      </c>
      <c r="AF23" s="55">
        <v>4</v>
      </c>
      <c r="AG23" s="49">
        <f t="shared" si="32"/>
        <v>0.73333333333333328</v>
      </c>
      <c r="AH23" s="50">
        <f t="shared" si="33"/>
        <v>0.73333333333333328</v>
      </c>
      <c r="AI23" s="54"/>
      <c r="AJ23" s="55"/>
      <c r="AK23" s="55"/>
      <c r="AL23" s="55">
        <v>11</v>
      </c>
      <c r="AM23" s="55">
        <v>4</v>
      </c>
      <c r="AN23" s="49">
        <f t="shared" si="34"/>
        <v>0.73333333333333328</v>
      </c>
      <c r="AO23" s="50">
        <f t="shared" si="35"/>
        <v>0.73333333333333328</v>
      </c>
      <c r="AP23" s="54">
        <v>1</v>
      </c>
      <c r="AQ23" s="55"/>
      <c r="AR23" s="55"/>
      <c r="AS23" s="55">
        <v>11</v>
      </c>
      <c r="AT23" s="55">
        <v>3</v>
      </c>
      <c r="AU23" s="49">
        <f t="shared" si="36"/>
        <v>0.8</v>
      </c>
      <c r="AV23" s="50">
        <f t="shared" si="37"/>
        <v>0.73333333333333328</v>
      </c>
      <c r="AW23" s="54"/>
      <c r="AX23" s="55"/>
      <c r="AY23" s="55"/>
      <c r="AZ23" s="55">
        <v>11</v>
      </c>
      <c r="BA23" s="55">
        <v>4</v>
      </c>
      <c r="BB23" s="49">
        <f t="shared" si="38"/>
        <v>0.73333333333333328</v>
      </c>
      <c r="BC23" s="50">
        <f t="shared" si="39"/>
        <v>0.73333333333333328</v>
      </c>
      <c r="BD23" s="54"/>
      <c r="BE23" s="55"/>
      <c r="BF23" s="55"/>
      <c r="BG23" s="55">
        <v>11</v>
      </c>
      <c r="BH23" s="55">
        <v>4</v>
      </c>
      <c r="BI23" s="49">
        <f t="shared" si="40"/>
        <v>0.73333333333333328</v>
      </c>
      <c r="BJ23" s="50">
        <f t="shared" si="41"/>
        <v>0.73333333333333328</v>
      </c>
      <c r="BK23" s="54"/>
      <c r="BL23" s="55"/>
      <c r="BM23" s="55"/>
      <c r="BN23" s="55">
        <v>11</v>
      </c>
      <c r="BO23" s="55">
        <v>4</v>
      </c>
      <c r="BP23" s="49">
        <f t="shared" si="42"/>
        <v>0.73333333333333328</v>
      </c>
      <c r="BQ23" s="50">
        <f t="shared" si="43"/>
        <v>0.73333333333333328</v>
      </c>
      <c r="BR23" s="54"/>
      <c r="BS23" s="55"/>
      <c r="BT23" s="55"/>
      <c r="BU23" s="55">
        <v>11</v>
      </c>
      <c r="BV23" s="55">
        <v>4</v>
      </c>
      <c r="BW23" s="49">
        <f t="shared" si="44"/>
        <v>0.73333333333333328</v>
      </c>
      <c r="BX23" s="50">
        <f t="shared" si="45"/>
        <v>0.73333333333333328</v>
      </c>
      <c r="BY23" s="54"/>
      <c r="BZ23" s="55"/>
      <c r="CA23" s="55"/>
      <c r="CB23" s="55">
        <v>11</v>
      </c>
      <c r="CC23" s="55">
        <v>4</v>
      </c>
      <c r="CD23" s="49">
        <f t="shared" si="46"/>
        <v>0.73333333333333328</v>
      </c>
      <c r="CE23" s="50">
        <f t="shared" si="47"/>
        <v>0.73333333333333328</v>
      </c>
      <c r="CF23" s="54"/>
      <c r="CG23" s="55"/>
      <c r="CH23" s="55"/>
      <c r="CI23" s="55"/>
      <c r="CJ23" s="55"/>
      <c r="CK23" s="49">
        <f t="shared" si="48"/>
        <v>0</v>
      </c>
      <c r="CL23" s="76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13</v>
      </c>
      <c r="D24" s="53"/>
      <c r="E24" s="53"/>
      <c r="F24" s="48">
        <v>13</v>
      </c>
      <c r="G24" s="54">
        <v>10</v>
      </c>
      <c r="H24" s="55"/>
      <c r="I24" s="55"/>
      <c r="J24" s="55"/>
      <c r="K24" s="55">
        <v>3</v>
      </c>
      <c r="L24" s="49">
        <f t="shared" si="26"/>
        <v>0.76923076923076927</v>
      </c>
      <c r="M24" s="50">
        <f t="shared" si="27"/>
        <v>0</v>
      </c>
      <c r="N24" s="54">
        <v>5</v>
      </c>
      <c r="O24" s="55"/>
      <c r="P24" s="55">
        <v>1</v>
      </c>
      <c r="Q24" s="55">
        <v>3</v>
      </c>
      <c r="R24" s="55">
        <v>4</v>
      </c>
      <c r="S24" s="49">
        <f t="shared" si="28"/>
        <v>0.69230769230769229</v>
      </c>
      <c r="T24" s="50">
        <f t="shared" si="29"/>
        <v>0.23076923076923078</v>
      </c>
      <c r="U24" s="54">
        <v>5</v>
      </c>
      <c r="V24" s="55"/>
      <c r="W24" s="55"/>
      <c r="X24" s="55">
        <v>3</v>
      </c>
      <c r="Y24" s="55">
        <v>5</v>
      </c>
      <c r="Z24" s="49">
        <f t="shared" si="30"/>
        <v>0.61538461538461542</v>
      </c>
      <c r="AA24" s="50">
        <f t="shared" si="31"/>
        <v>0.23076923076923078</v>
      </c>
      <c r="AB24" s="54"/>
      <c r="AC24" s="55"/>
      <c r="AD24" s="55"/>
      <c r="AE24" s="55">
        <v>8</v>
      </c>
      <c r="AF24" s="55">
        <v>5</v>
      </c>
      <c r="AG24" s="49">
        <f t="shared" si="32"/>
        <v>0.61538461538461542</v>
      </c>
      <c r="AH24" s="50">
        <f t="shared" si="33"/>
        <v>0.61538461538461542</v>
      </c>
      <c r="AI24" s="54"/>
      <c r="AJ24" s="55"/>
      <c r="AK24" s="55"/>
      <c r="AL24" s="55">
        <v>8</v>
      </c>
      <c r="AM24" s="55">
        <v>5</v>
      </c>
      <c r="AN24" s="49">
        <f t="shared" si="34"/>
        <v>0.61538461538461542</v>
      </c>
      <c r="AO24" s="50">
        <f t="shared" si="35"/>
        <v>0.61538461538461542</v>
      </c>
      <c r="AP24" s="54"/>
      <c r="AQ24" s="55"/>
      <c r="AR24" s="55"/>
      <c r="AS24" s="55">
        <v>8</v>
      </c>
      <c r="AT24" s="55">
        <v>5</v>
      </c>
      <c r="AU24" s="49">
        <f t="shared" si="36"/>
        <v>0.61538461538461542</v>
      </c>
      <c r="AV24" s="50">
        <f t="shared" si="37"/>
        <v>0.61538461538461542</v>
      </c>
      <c r="AW24" s="54"/>
      <c r="AX24" s="55"/>
      <c r="AY24" s="55"/>
      <c r="AZ24" s="55">
        <v>8</v>
      </c>
      <c r="BA24" s="55">
        <f>F24-AZ24</f>
        <v>5</v>
      </c>
      <c r="BB24" s="49">
        <f t="shared" si="38"/>
        <v>0.61538461538461542</v>
      </c>
      <c r="BC24" s="50">
        <f t="shared" si="39"/>
        <v>0.61538461538461542</v>
      </c>
      <c r="BD24" s="54"/>
      <c r="BE24" s="55"/>
      <c r="BF24" s="55"/>
      <c r="BG24" s="55">
        <v>8</v>
      </c>
      <c r="BH24" s="55">
        <v>5</v>
      </c>
      <c r="BI24" s="49">
        <f t="shared" si="40"/>
        <v>0.61538461538461542</v>
      </c>
      <c r="BJ24" s="50">
        <f t="shared" si="41"/>
        <v>0.61538461538461542</v>
      </c>
      <c r="BK24" s="54"/>
      <c r="BL24" s="55"/>
      <c r="BM24" s="55"/>
      <c r="BN24" s="55">
        <v>8</v>
      </c>
      <c r="BO24" s="55">
        <v>5</v>
      </c>
      <c r="BP24" s="49">
        <f t="shared" si="42"/>
        <v>0.61538461538461542</v>
      </c>
      <c r="BQ24" s="50">
        <f t="shared" si="43"/>
        <v>0.61538461538461542</v>
      </c>
      <c r="BR24" s="54"/>
      <c r="BS24" s="55"/>
      <c r="BT24" s="55"/>
      <c r="BU24" s="55">
        <v>8</v>
      </c>
      <c r="BV24" s="55">
        <v>5</v>
      </c>
      <c r="BW24" s="49">
        <f t="shared" si="44"/>
        <v>0.61538461538461542</v>
      </c>
      <c r="BX24" s="50">
        <f t="shared" si="45"/>
        <v>0.61538461538461542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22</v>
      </c>
      <c r="D25" s="53"/>
      <c r="E25" s="53"/>
      <c r="F25" s="48">
        <v>22</v>
      </c>
      <c r="G25" s="54">
        <v>17</v>
      </c>
      <c r="H25" s="55"/>
      <c r="I25" s="55">
        <v>2</v>
      </c>
      <c r="J25" s="55"/>
      <c r="K25" s="55">
        <v>3</v>
      </c>
      <c r="L25" s="49">
        <f t="shared" si="26"/>
        <v>0.86363636363636365</v>
      </c>
      <c r="M25" s="50">
        <f t="shared" si="27"/>
        <v>0</v>
      </c>
      <c r="N25" s="54">
        <v>13</v>
      </c>
      <c r="O25" s="55"/>
      <c r="P25" s="55">
        <v>3</v>
      </c>
      <c r="Q25" s="55">
        <v>2</v>
      </c>
      <c r="R25" s="55">
        <v>4</v>
      </c>
      <c r="S25" s="49">
        <f t="shared" si="28"/>
        <v>0.81818181818181823</v>
      </c>
      <c r="T25" s="50">
        <f t="shared" si="29"/>
        <v>9.0909090909090912E-2</v>
      </c>
      <c r="U25" s="54">
        <v>9</v>
      </c>
      <c r="V25" s="55"/>
      <c r="W25" s="55">
        <v>1</v>
      </c>
      <c r="X25" s="55">
        <v>6</v>
      </c>
      <c r="Y25" s="55">
        <v>6</v>
      </c>
      <c r="Z25" s="49">
        <f t="shared" si="30"/>
        <v>0.72727272727272729</v>
      </c>
      <c r="AA25" s="50">
        <f t="shared" si="31"/>
        <v>0.27272727272727271</v>
      </c>
      <c r="AB25" s="54">
        <v>3</v>
      </c>
      <c r="AC25" s="55"/>
      <c r="AD25" s="55">
        <v>1</v>
      </c>
      <c r="AE25" s="55">
        <v>12</v>
      </c>
      <c r="AF25" s="55">
        <v>6</v>
      </c>
      <c r="AG25" s="49">
        <f t="shared" si="32"/>
        <v>0.72727272727272729</v>
      </c>
      <c r="AH25" s="50">
        <f t="shared" si="33"/>
        <v>0.54545454545454541</v>
      </c>
      <c r="AI25" s="54">
        <v>1</v>
      </c>
      <c r="AJ25" s="55"/>
      <c r="AK25" s="55"/>
      <c r="AL25" s="55">
        <v>14</v>
      </c>
      <c r="AM25" s="55">
        <v>7</v>
      </c>
      <c r="AN25" s="49">
        <f t="shared" si="34"/>
        <v>0.68181818181818177</v>
      </c>
      <c r="AO25" s="50">
        <f t="shared" si="35"/>
        <v>0.63636363636363635</v>
      </c>
      <c r="AP25" s="54"/>
      <c r="AQ25" s="55"/>
      <c r="AR25" s="55"/>
      <c r="AS25" s="55">
        <v>15</v>
      </c>
      <c r="AT25" s="55">
        <f>F25-AS25</f>
        <v>7</v>
      </c>
      <c r="AU25" s="49">
        <f t="shared" si="36"/>
        <v>0.68181818181818177</v>
      </c>
      <c r="AV25" s="50">
        <f t="shared" si="37"/>
        <v>0.68181818181818177</v>
      </c>
      <c r="AW25" s="54"/>
      <c r="AX25" s="55"/>
      <c r="AY25" s="55"/>
      <c r="AZ25" s="55">
        <v>15</v>
      </c>
      <c r="BA25" s="55">
        <v>7</v>
      </c>
      <c r="BB25" s="49">
        <f t="shared" si="38"/>
        <v>0.68181818181818177</v>
      </c>
      <c r="BC25" s="50">
        <f t="shared" si="39"/>
        <v>0.68181818181818177</v>
      </c>
      <c r="BD25" s="54"/>
      <c r="BE25" s="55"/>
      <c r="BF25" s="55"/>
      <c r="BG25" s="55">
        <v>15</v>
      </c>
      <c r="BH25" s="55">
        <v>7</v>
      </c>
      <c r="BI25" s="49">
        <f t="shared" si="40"/>
        <v>0.68181818181818177</v>
      </c>
      <c r="BJ25" s="50">
        <f t="shared" si="41"/>
        <v>0.68181818181818177</v>
      </c>
      <c r="BK25" s="54"/>
      <c r="BL25" s="55"/>
      <c r="BM25" s="55"/>
      <c r="BN25" s="55">
        <v>15</v>
      </c>
      <c r="BO25" s="55">
        <v>7</v>
      </c>
      <c r="BP25" s="49">
        <f t="shared" si="42"/>
        <v>0.68181818181818177</v>
      </c>
      <c r="BQ25" s="50">
        <f t="shared" si="43"/>
        <v>0.68181818181818177</v>
      </c>
      <c r="BR25" s="54"/>
      <c r="BS25" s="55"/>
      <c r="BT25" s="55"/>
      <c r="BU25" s="55"/>
      <c r="BV25" s="55"/>
      <c r="BW25" s="49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76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12</v>
      </c>
      <c r="D26" s="53"/>
      <c r="E26" s="53"/>
      <c r="F26" s="48">
        <v>12</v>
      </c>
      <c r="G26" s="54">
        <v>11</v>
      </c>
      <c r="H26" s="55"/>
      <c r="I26" s="55">
        <v>1</v>
      </c>
      <c r="J26" s="55"/>
      <c r="K26" s="55"/>
      <c r="L26" s="100">
        <f t="shared" si="26"/>
        <v>1</v>
      </c>
      <c r="M26" s="101">
        <f t="shared" si="27"/>
        <v>0</v>
      </c>
      <c r="N26" s="54">
        <v>9</v>
      </c>
      <c r="O26" s="55"/>
      <c r="P26" s="55">
        <v>1</v>
      </c>
      <c r="Q26" s="55"/>
      <c r="R26" s="55">
        <v>2</v>
      </c>
      <c r="S26" s="100">
        <f t="shared" si="28"/>
        <v>0.83333333333333337</v>
      </c>
      <c r="T26" s="50">
        <f t="shared" si="29"/>
        <v>0</v>
      </c>
      <c r="U26" s="54">
        <v>7</v>
      </c>
      <c r="V26" s="55"/>
      <c r="W26" s="55"/>
      <c r="X26" s="55">
        <v>1</v>
      </c>
      <c r="Y26" s="55">
        <v>4</v>
      </c>
      <c r="Z26" s="100">
        <f t="shared" si="30"/>
        <v>0.66666666666666663</v>
      </c>
      <c r="AA26" s="101">
        <f t="shared" si="31"/>
        <v>8.3333333333333329E-2</v>
      </c>
      <c r="AB26" s="54">
        <v>1</v>
      </c>
      <c r="AC26" s="55"/>
      <c r="AD26" s="55">
        <v>1</v>
      </c>
      <c r="AE26" s="55">
        <v>6</v>
      </c>
      <c r="AF26" s="55">
        <v>4</v>
      </c>
      <c r="AG26" s="100">
        <f t="shared" si="32"/>
        <v>0.66666666666666663</v>
      </c>
      <c r="AH26" s="50">
        <f t="shared" si="33"/>
        <v>0.5</v>
      </c>
      <c r="AI26" s="54"/>
      <c r="AJ26" s="55"/>
      <c r="AK26" s="55">
        <v>1</v>
      </c>
      <c r="AL26" s="55">
        <v>7</v>
      </c>
      <c r="AM26" s="55">
        <f>F26-(AK26+AL26)</f>
        <v>4</v>
      </c>
      <c r="AN26" s="100">
        <f t="shared" si="34"/>
        <v>0.66666666666666663</v>
      </c>
      <c r="AO26" s="101">
        <f t="shared" si="35"/>
        <v>0.58333333333333337</v>
      </c>
      <c r="AP26" s="54">
        <v>1</v>
      </c>
      <c r="AQ26" s="55"/>
      <c r="AR26" s="55"/>
      <c r="AS26" s="55">
        <v>7</v>
      </c>
      <c r="AT26" s="55">
        <v>4</v>
      </c>
      <c r="AU26" s="49">
        <f t="shared" si="36"/>
        <v>0.66666666666666663</v>
      </c>
      <c r="AV26" s="50">
        <f t="shared" si="37"/>
        <v>0.58333333333333337</v>
      </c>
      <c r="AW26" s="54"/>
      <c r="AX26" s="55"/>
      <c r="AY26" s="55"/>
      <c r="AZ26" s="55">
        <v>7</v>
      </c>
      <c r="BA26" s="55">
        <v>5</v>
      </c>
      <c r="BB26" s="100">
        <f t="shared" si="38"/>
        <v>0.58333333333333337</v>
      </c>
      <c r="BC26" s="101">
        <f t="shared" si="39"/>
        <v>0.58333333333333337</v>
      </c>
      <c r="BD26" s="54"/>
      <c r="BE26" s="55"/>
      <c r="BF26" s="55"/>
      <c r="BG26" s="55">
        <v>7</v>
      </c>
      <c r="BH26" s="55">
        <v>5</v>
      </c>
      <c r="BI26" s="100">
        <f t="shared" si="40"/>
        <v>0.58333333333333337</v>
      </c>
      <c r="BJ26" s="50">
        <f t="shared" si="41"/>
        <v>0.58333333333333337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4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19</v>
      </c>
      <c r="D27" s="53"/>
      <c r="E27" s="53"/>
      <c r="F27" s="48">
        <v>19</v>
      </c>
      <c r="G27" s="54">
        <v>15</v>
      </c>
      <c r="H27" s="55"/>
      <c r="I27" s="55">
        <v>1</v>
      </c>
      <c r="J27" s="55"/>
      <c r="K27" s="55">
        <v>3</v>
      </c>
      <c r="L27" s="56">
        <f t="shared" si="26"/>
        <v>0.84210526315789469</v>
      </c>
      <c r="M27" s="57">
        <f t="shared" si="27"/>
        <v>0</v>
      </c>
      <c r="N27" s="55">
        <v>8</v>
      </c>
      <c r="O27" s="55"/>
      <c r="P27" s="55">
        <v>1</v>
      </c>
      <c r="Q27" s="55">
        <v>4</v>
      </c>
      <c r="R27" s="55">
        <v>6</v>
      </c>
      <c r="S27" s="56">
        <f t="shared" si="28"/>
        <v>0.68421052631578949</v>
      </c>
      <c r="T27" s="50">
        <f t="shared" si="29"/>
        <v>0.21052631578947367</v>
      </c>
      <c r="U27" s="54">
        <v>4</v>
      </c>
      <c r="V27" s="55"/>
      <c r="W27" s="55">
        <v>1</v>
      </c>
      <c r="X27" s="55">
        <v>7</v>
      </c>
      <c r="Y27" s="55">
        <v>7</v>
      </c>
      <c r="Z27" s="56">
        <f t="shared" si="30"/>
        <v>0.63157894736842102</v>
      </c>
      <c r="AA27" s="57">
        <f t="shared" si="31"/>
        <v>0.36842105263157893</v>
      </c>
      <c r="AB27" s="55">
        <v>3</v>
      </c>
      <c r="AC27" s="55"/>
      <c r="AD27" s="55"/>
      <c r="AE27" s="55">
        <v>10</v>
      </c>
      <c r="AF27" s="55">
        <f>F27-(AB27+AE27)</f>
        <v>6</v>
      </c>
      <c r="AG27" s="56">
        <f t="shared" si="32"/>
        <v>0.68421052631578949</v>
      </c>
      <c r="AH27" s="50">
        <f t="shared" si="33"/>
        <v>0.52631578947368418</v>
      </c>
      <c r="AI27" s="54">
        <v>1</v>
      </c>
      <c r="AJ27" s="55"/>
      <c r="AK27" s="55"/>
      <c r="AL27" s="55">
        <v>12</v>
      </c>
      <c r="AM27" s="55">
        <v>6</v>
      </c>
      <c r="AN27" s="56">
        <f t="shared" si="34"/>
        <v>0.68421052631578949</v>
      </c>
      <c r="AO27" s="57">
        <f t="shared" si="35"/>
        <v>0.63157894736842102</v>
      </c>
      <c r="AP27" s="54"/>
      <c r="AQ27" s="55"/>
      <c r="AR27" s="55"/>
      <c r="AS27" s="55">
        <v>13</v>
      </c>
      <c r="AT27" s="55">
        <v>6</v>
      </c>
      <c r="AU27" s="100">
        <f t="shared" si="36"/>
        <v>0.68421052631578949</v>
      </c>
      <c r="AV27" s="50">
        <f t="shared" si="37"/>
        <v>0.68421052631578949</v>
      </c>
      <c r="AW27" s="54"/>
      <c r="AX27" s="55"/>
      <c r="AY27" s="55"/>
      <c r="AZ27" s="55">
        <v>13</v>
      </c>
      <c r="BA27" s="55">
        <v>6</v>
      </c>
      <c r="BB27" s="56">
        <f t="shared" si="38"/>
        <v>0.68421052631578949</v>
      </c>
      <c r="BC27" s="57">
        <f t="shared" si="39"/>
        <v>0.68421052631578949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77">
        <f t="shared" si="49"/>
        <v>0</v>
      </c>
    </row>
    <row r="28" spans="2:90" s="52" customFormat="1" ht="14" x14ac:dyDescent="0.15">
      <c r="B28" s="47" t="s">
        <v>49</v>
      </c>
      <c r="C28" s="53">
        <f t="shared" si="25"/>
        <v>18</v>
      </c>
      <c r="D28" s="53"/>
      <c r="E28" s="53"/>
      <c r="F28" s="48">
        <v>18</v>
      </c>
      <c r="G28" s="54">
        <v>16</v>
      </c>
      <c r="H28" s="55"/>
      <c r="I28" s="55">
        <v>2</v>
      </c>
      <c r="J28" s="55"/>
      <c r="K28" s="55"/>
      <c r="L28" s="59">
        <f t="shared" si="26"/>
        <v>1</v>
      </c>
      <c r="M28" s="60">
        <f t="shared" si="27"/>
        <v>0</v>
      </c>
      <c r="N28" s="55">
        <v>15</v>
      </c>
      <c r="O28" s="55"/>
      <c r="P28" s="55"/>
      <c r="Q28" s="55">
        <v>1</v>
      </c>
      <c r="R28" s="55">
        <v>2</v>
      </c>
      <c r="S28" s="56">
        <f t="shared" si="28"/>
        <v>0.88888888888888884</v>
      </c>
      <c r="T28" s="50">
        <f t="shared" si="29"/>
        <v>5.5555555555555552E-2</v>
      </c>
      <c r="U28" s="54">
        <v>8</v>
      </c>
      <c r="V28" s="55"/>
      <c r="W28" s="55"/>
      <c r="X28" s="55">
        <v>8</v>
      </c>
      <c r="Y28" s="55">
        <f>F28-(U28+X28)</f>
        <v>2</v>
      </c>
      <c r="Z28" s="59">
        <f t="shared" si="30"/>
        <v>0.88888888888888884</v>
      </c>
      <c r="AA28" s="60">
        <f t="shared" si="31"/>
        <v>0.44444444444444442</v>
      </c>
      <c r="AB28" s="55">
        <v>3</v>
      </c>
      <c r="AC28" s="55"/>
      <c r="AD28" s="55"/>
      <c r="AE28" s="55">
        <v>13</v>
      </c>
      <c r="AF28" s="55">
        <v>2</v>
      </c>
      <c r="AG28" s="56">
        <f t="shared" si="32"/>
        <v>0.88888888888888884</v>
      </c>
      <c r="AH28" s="50">
        <f t="shared" si="33"/>
        <v>0.72222222222222221</v>
      </c>
      <c r="AI28" s="54"/>
      <c r="AJ28" s="55"/>
      <c r="AK28" s="55"/>
      <c r="AL28" s="55">
        <v>16</v>
      </c>
      <c r="AM28" s="55">
        <v>2</v>
      </c>
      <c r="AN28" s="59">
        <f t="shared" si="34"/>
        <v>0.88888888888888884</v>
      </c>
      <c r="AO28" s="60">
        <f t="shared" si="35"/>
        <v>0.88888888888888884</v>
      </c>
      <c r="AP28" s="55"/>
      <c r="AQ28" s="55"/>
      <c r="AR28" s="55"/>
      <c r="AS28" s="55">
        <v>16</v>
      </c>
      <c r="AT28" s="55">
        <v>2</v>
      </c>
      <c r="AU28" s="56">
        <f t="shared" si="36"/>
        <v>0.88888888888888884</v>
      </c>
      <c r="AV28" s="50">
        <f t="shared" si="37"/>
        <v>0.88888888888888884</v>
      </c>
      <c r="AW28" s="54"/>
      <c r="AX28" s="55"/>
      <c r="AY28" s="55"/>
      <c r="AZ28" s="55"/>
      <c r="BA28" s="55"/>
      <c r="BB28" s="59">
        <f t="shared" si="38"/>
        <v>0</v>
      </c>
      <c r="BC28" s="60">
        <f t="shared" si="39"/>
        <v>0</v>
      </c>
      <c r="BD28" s="55"/>
      <c r="BE28" s="55"/>
      <c r="BF28" s="55"/>
      <c r="BG28" s="55"/>
      <c r="BH28" s="55"/>
      <c r="BI28" s="56">
        <f t="shared" si="40"/>
        <v>0</v>
      </c>
      <c r="BJ28" s="50">
        <f t="shared" si="41"/>
        <v>0</v>
      </c>
      <c r="BK28" s="54"/>
      <c r="BL28" s="55"/>
      <c r="BM28" s="55"/>
      <c r="BN28" s="55"/>
      <c r="BO28" s="55"/>
      <c r="BP28" s="59">
        <f t="shared" si="42"/>
        <v>0</v>
      </c>
      <c r="BQ28" s="60">
        <f t="shared" si="43"/>
        <v>0</v>
      </c>
      <c r="BR28" s="55"/>
      <c r="BS28" s="55"/>
      <c r="BT28" s="55"/>
      <c r="BU28" s="55"/>
      <c r="BV28" s="55"/>
      <c r="BW28" s="56">
        <f t="shared" si="44"/>
        <v>0</v>
      </c>
      <c r="BX28" s="50">
        <f t="shared" si="45"/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78">
        <f t="shared" si="49"/>
        <v>0</v>
      </c>
    </row>
    <row r="29" spans="2:90" s="52" customFormat="1" ht="14" x14ac:dyDescent="0.15">
      <c r="B29" s="47" t="s">
        <v>68</v>
      </c>
      <c r="C29" s="53">
        <f>F29+D29+E29</f>
        <v>24</v>
      </c>
      <c r="D29" s="53"/>
      <c r="E29" s="53"/>
      <c r="F29" s="48">
        <v>24</v>
      </c>
      <c r="G29" s="54">
        <v>23</v>
      </c>
      <c r="H29" s="55"/>
      <c r="I29" s="55"/>
      <c r="J29" s="55"/>
      <c r="K29" s="55">
        <v>1</v>
      </c>
      <c r="L29" s="59">
        <f>IF($F29="","",((G29+H29+I29+J29)/$F29))</f>
        <v>0.95833333333333337</v>
      </c>
      <c r="M29" s="60">
        <f>IF($F29="","",(J29/$F29))</f>
        <v>0</v>
      </c>
      <c r="N29" s="55">
        <v>21</v>
      </c>
      <c r="O29" s="55"/>
      <c r="P29" s="55"/>
      <c r="Q29" s="55">
        <v>1</v>
      </c>
      <c r="R29" s="55">
        <f>F29-(N29+Q29)</f>
        <v>2</v>
      </c>
      <c r="S29" s="56">
        <f>IF($F29="","",((N29+O29+P29+Q29)/$F29))</f>
        <v>0.91666666666666663</v>
      </c>
      <c r="T29" s="50">
        <f>IF($F29="","",(Q29/$F29))</f>
        <v>4.1666666666666664E-2</v>
      </c>
      <c r="U29" s="54">
        <v>6</v>
      </c>
      <c r="V29" s="55"/>
      <c r="W29" s="55">
        <v>2</v>
      </c>
      <c r="X29" s="55">
        <v>11</v>
      </c>
      <c r="Y29" s="55">
        <v>5</v>
      </c>
      <c r="Z29" s="59">
        <f>IF($F29="","",((U29+V29+W29+X29)/$F29))</f>
        <v>0.79166666666666663</v>
      </c>
      <c r="AA29" s="60">
        <f>IF($F29="","",(X29/$F29))</f>
        <v>0.45833333333333331</v>
      </c>
      <c r="AB29" s="55">
        <v>2</v>
      </c>
      <c r="AC29" s="55"/>
      <c r="AD29" s="55"/>
      <c r="AE29" s="55">
        <v>16</v>
      </c>
      <c r="AF29" s="55">
        <v>6</v>
      </c>
      <c r="AG29" s="56">
        <f>IF($F29="","",((AB29+AC29+AD29+AE29)/$F29))</f>
        <v>0.75</v>
      </c>
      <c r="AH29" s="50">
        <f>IF($F29="","",(AE29/$F29))</f>
        <v>0.66666666666666663</v>
      </c>
      <c r="AI29" s="54"/>
      <c r="AJ29" s="55"/>
      <c r="AK29" s="55"/>
      <c r="AL29" s="55">
        <v>18</v>
      </c>
      <c r="AM29" s="55">
        <v>6</v>
      </c>
      <c r="AN29" s="59">
        <f>IF($F29="","",((AI29+AJ29+AK29+AL29)/$F29))</f>
        <v>0.75</v>
      </c>
      <c r="AO29" s="60">
        <f>IF($F29="","",(AL29/$F29))</f>
        <v>0.75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78">
        <f t="shared" si="49"/>
        <v>0</v>
      </c>
    </row>
    <row r="30" spans="2:90" s="52" customFormat="1" ht="14" x14ac:dyDescent="0.15">
      <c r="B30" s="47" t="s">
        <v>70</v>
      </c>
      <c r="C30" s="53">
        <v>28</v>
      </c>
      <c r="D30" s="53"/>
      <c r="E30" s="53"/>
      <c r="F30" s="48">
        <v>28</v>
      </c>
      <c r="G30" s="54">
        <v>27</v>
      </c>
      <c r="H30" s="55"/>
      <c r="I30" s="55">
        <v>1</v>
      </c>
      <c r="J30" s="55"/>
      <c r="K30" s="55">
        <f>F30-(G30+I30)</f>
        <v>0</v>
      </c>
      <c r="L30" s="59">
        <f>IF($F30="","",((G30+H30+I30+J30)/$F30))</f>
        <v>1</v>
      </c>
      <c r="M30" s="60">
        <f>IF($F30="","",(J30/$F30))</f>
        <v>0</v>
      </c>
      <c r="N30" s="55">
        <v>23</v>
      </c>
      <c r="O30" s="55"/>
      <c r="P30" s="55"/>
      <c r="Q30" s="55">
        <v>4</v>
      </c>
      <c r="R30" s="55">
        <v>1</v>
      </c>
      <c r="S30" s="56">
        <f>IF($F30="","",((N30+O30+P30+Q30)/$F30))</f>
        <v>0.9642857142857143</v>
      </c>
      <c r="T30" s="50">
        <f>IF($F30="","",(Q30/$F30))</f>
        <v>0.14285714285714285</v>
      </c>
      <c r="U30" s="54">
        <v>6</v>
      </c>
      <c r="V30" s="55"/>
      <c r="W30" s="55"/>
      <c r="X30" s="55">
        <v>21</v>
      </c>
      <c r="Y30" s="55">
        <v>1</v>
      </c>
      <c r="Z30" s="59">
        <f>IF($F30="","",((U30+V30+W30+X30)/$F30))</f>
        <v>0.9642857142857143</v>
      </c>
      <c r="AA30" s="60">
        <f>IF($F30="","",(X30/$F30))</f>
        <v>0.75</v>
      </c>
      <c r="AB30" s="55">
        <v>3</v>
      </c>
      <c r="AC30" s="55"/>
      <c r="AD30" s="55"/>
      <c r="AE30" s="55">
        <v>24</v>
      </c>
      <c r="AF30" s="55">
        <v>1</v>
      </c>
      <c r="AG30" s="56">
        <f>IF($F30="","",((AB30+AC30+AD30+AE30)/$F30))</f>
        <v>0.9642857142857143</v>
      </c>
      <c r="AH30" s="50">
        <f>IF($F30="","",(AE30/$F30))</f>
        <v>0.8571428571428571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8"/>
        <v>0</v>
      </c>
      <c r="CL30" s="77">
        <f t="shared" si="49"/>
        <v>0</v>
      </c>
    </row>
    <row r="31" spans="2:90" s="52" customFormat="1" ht="14" x14ac:dyDescent="0.15">
      <c r="B31" s="47" t="s">
        <v>72</v>
      </c>
      <c r="C31" s="53">
        <v>21</v>
      </c>
      <c r="D31" s="53"/>
      <c r="E31" s="53"/>
      <c r="F31" s="48">
        <v>21</v>
      </c>
      <c r="G31" s="54">
        <v>17</v>
      </c>
      <c r="H31" s="55"/>
      <c r="I31" s="55">
        <v>1</v>
      </c>
      <c r="J31" s="55"/>
      <c r="K31" s="55">
        <f>F31-(G31+I31+J31)</f>
        <v>3</v>
      </c>
      <c r="L31" s="59">
        <f>IF($F31="","",((G31+H31+I31+J31)/$F31))</f>
        <v>0.8571428571428571</v>
      </c>
      <c r="M31" s="60">
        <f>IF($F31="","",(J31/$F31))</f>
        <v>0</v>
      </c>
      <c r="N31" s="55">
        <v>14</v>
      </c>
      <c r="O31" s="55"/>
      <c r="P31" s="55"/>
      <c r="Q31" s="55">
        <v>3</v>
      </c>
      <c r="R31" s="55">
        <v>4</v>
      </c>
      <c r="S31" s="56">
        <f>IF($F31="","",((N31+O31+P31+Q31)/$F31))</f>
        <v>0.80952380952380953</v>
      </c>
      <c r="T31" s="50">
        <f>IF($F31="","",(Q31/$F31))</f>
        <v>0.14285714285714285</v>
      </c>
      <c r="U31" s="54">
        <v>4</v>
      </c>
      <c r="V31" s="55"/>
      <c r="W31" s="55"/>
      <c r="X31" s="55">
        <v>13</v>
      </c>
      <c r="Y31" s="55">
        <v>4</v>
      </c>
      <c r="Z31" s="59">
        <f>IF($F31="","",((U31+V31+W31+X31)/$F31))</f>
        <v>0.80952380952380953</v>
      </c>
      <c r="AA31" s="60">
        <f>IF($F31="","",(X31/$F31))</f>
        <v>0.61904761904761907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50">
        <f>IF($F31="","",(BU31/$F31))</f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31</v>
      </c>
      <c r="D32" s="53"/>
      <c r="E32" s="53"/>
      <c r="F32" s="48">
        <v>31</v>
      </c>
      <c r="G32" s="95">
        <v>28</v>
      </c>
      <c r="H32" s="96"/>
      <c r="I32" s="96">
        <v>1</v>
      </c>
      <c r="J32" s="96"/>
      <c r="K32" s="96">
        <f>F32-(G32+I32+J32)</f>
        <v>2</v>
      </c>
      <c r="L32" s="97">
        <f>IF($F32="","",((G32+H32+I32+J32)/$F32))</f>
        <v>0.93548387096774188</v>
      </c>
      <c r="M32" s="98">
        <f>IF($F32="","",(J32/$F32))</f>
        <v>0</v>
      </c>
      <c r="N32" s="55">
        <v>22</v>
      </c>
      <c r="O32" s="55"/>
      <c r="P32" s="55"/>
      <c r="Q32" s="55">
        <v>4</v>
      </c>
      <c r="R32" s="55">
        <v>5</v>
      </c>
      <c r="S32" s="56">
        <f>IF($F32="","",((N32+O32+P32+Q32)/$F32))</f>
        <v>0.83870967741935487</v>
      </c>
      <c r="T32" s="50">
        <f>IF($F32="","",(Q32/$F32))</f>
        <v>0.12903225806451613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91">
        <f>IF($F32="","",(CI32/$F32))</f>
        <v>0</v>
      </c>
    </row>
    <row r="33" spans="2:90" s="52" customFormat="1" ht="14" x14ac:dyDescent="0.15">
      <c r="B33" s="47" t="s">
        <v>74</v>
      </c>
      <c r="C33" s="53">
        <v>31</v>
      </c>
      <c r="D33" s="53"/>
      <c r="E33" s="53"/>
      <c r="F33" s="48">
        <f>C33-D33-E33</f>
        <v>31</v>
      </c>
      <c r="G33" s="93">
        <v>29</v>
      </c>
      <c r="H33" s="70"/>
      <c r="I33" s="70"/>
      <c r="J33" s="70"/>
      <c r="K33" s="70">
        <f>F33-(G33+I33+J33)</f>
        <v>2</v>
      </c>
      <c r="L33" s="71">
        <f>IF($F33="","",((G33+H33+I33+J33)/$F33))</f>
        <v>0.93548387096774188</v>
      </c>
      <c r="M33" s="99">
        <f>IF($F33="","",(J33/$F33))</f>
        <v>0</v>
      </c>
      <c r="N33" s="81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99">
        <f>IF($F33="","",(X33/$F33))</f>
        <v>0</v>
      </c>
      <c r="AB33" s="81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99">
        <f>IF($F33="","",(AL33/$F33))</f>
        <v>0</v>
      </c>
      <c r="AP33" s="81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99">
        <f>IF($F33="","",(AZ33/$F33))</f>
        <v>0</v>
      </c>
      <c r="BD33" s="81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99">
        <f>IF($F33="","",(BN33/$F33))</f>
        <v>0</v>
      </c>
      <c r="BR33" s="81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81"/>
      <c r="CG33" s="55"/>
      <c r="CH33" s="55"/>
      <c r="CI33" s="55"/>
      <c r="CJ33" s="55"/>
      <c r="CK33" s="56">
        <f>IF($F33="","",((CF33+CG33+CH33+CI33)/$F33))</f>
        <v>0</v>
      </c>
      <c r="CL33" s="91">
        <f>IF($F33="","",(CI33/$F33))</f>
        <v>0</v>
      </c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A33" sqref="A22:IV33"/>
      <selection pane="topRight" activeCell="A33" sqref="A22:IV33"/>
      <selection pane="bottomLeft" activeCell="A33" sqref="A22:IV33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43</v>
      </c>
    </row>
    <row r="2" spans="1:90" x14ac:dyDescent="0.15">
      <c r="B2" t="str">
        <f>"Freshmen Retention - "&amp;$A$1</f>
        <v>Freshmen Retention - Other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45</v>
      </c>
      <c r="D5" s="53"/>
      <c r="E5" s="53"/>
      <c r="F5" s="48">
        <v>45</v>
      </c>
      <c r="G5" s="54">
        <v>40</v>
      </c>
      <c r="H5" s="55"/>
      <c r="I5" s="55">
        <v>3</v>
      </c>
      <c r="J5" s="55"/>
      <c r="K5" s="55">
        <v>2</v>
      </c>
      <c r="L5" s="49">
        <f t="shared" ref="L5:L11" si="1">IF($F5="","",((G5+H5+I5+J5)/$F5))</f>
        <v>0.9555555555555556</v>
      </c>
      <c r="M5" s="50">
        <f t="shared" ref="M5:M11" si="2">IF($F5="","",(J5/$F5))</f>
        <v>0</v>
      </c>
      <c r="N5" s="54">
        <v>35</v>
      </c>
      <c r="O5" s="55"/>
      <c r="P5" s="55"/>
      <c r="Q5" s="55"/>
      <c r="R5" s="55">
        <v>10</v>
      </c>
      <c r="S5" s="49">
        <f t="shared" ref="S5:S11" si="3">IF($F5="","",((N5+O5+P5+Q5)/$F5))</f>
        <v>0.77777777777777779</v>
      </c>
      <c r="T5" s="50">
        <f t="shared" ref="T5:T11" si="4">IF($F5="","",(Q5/$F5))</f>
        <v>0</v>
      </c>
      <c r="U5" s="54">
        <v>32</v>
      </c>
      <c r="V5" s="55"/>
      <c r="W5" s="55">
        <v>1</v>
      </c>
      <c r="X5" s="55">
        <v>1</v>
      </c>
      <c r="Y5" s="55">
        <v>11</v>
      </c>
      <c r="Z5" s="49">
        <f t="shared" ref="Z5:Z11" si="5">IF($F5="","",((U5+V5+W5+X5)/$F5))</f>
        <v>0.75555555555555554</v>
      </c>
      <c r="AA5" s="50">
        <f t="shared" ref="AA5:AA11" si="6">IF($F5="","",(X5/$F5))</f>
        <v>2.2222222222222223E-2</v>
      </c>
      <c r="AB5" s="54">
        <v>12</v>
      </c>
      <c r="AC5" s="55"/>
      <c r="AD5" s="55"/>
      <c r="AE5" s="55">
        <v>22</v>
      </c>
      <c r="AF5" s="55">
        <v>11</v>
      </c>
      <c r="AG5" s="49">
        <f t="shared" ref="AG5:AG11" si="7">IF($F5="","",((AB5+AC5+AD5+AE5)/$F5))</f>
        <v>0.75555555555555554</v>
      </c>
      <c r="AH5" s="50">
        <f t="shared" ref="AH5:AH11" si="8">IF($F5="","",(AE5/$F5))</f>
        <v>0.48888888888888887</v>
      </c>
      <c r="AI5" s="54"/>
      <c r="AJ5" s="55"/>
      <c r="AK5" s="55">
        <v>2</v>
      </c>
      <c r="AL5" s="55">
        <v>32</v>
      </c>
      <c r="AM5" s="55">
        <v>11</v>
      </c>
      <c r="AN5" s="49">
        <f t="shared" ref="AN5:AN11" si="9">IF($F5="","",((AI5+AJ5+AK5+AL5)/$F5))</f>
        <v>0.75555555555555554</v>
      </c>
      <c r="AO5" s="50">
        <f t="shared" ref="AO5:AO11" si="10">IF($F5="","",(AL5/$F5))</f>
        <v>0.71111111111111114</v>
      </c>
      <c r="AP5" s="54">
        <v>1</v>
      </c>
      <c r="AQ5" s="55"/>
      <c r="AR5" s="55"/>
      <c r="AS5" s="55">
        <v>32</v>
      </c>
      <c r="AT5" s="55">
        <v>12</v>
      </c>
      <c r="AU5" s="49">
        <f t="shared" ref="AU5:AU11" si="11">IF($F5="","",((AP5+AQ5+AR5+AS5)/$F5))</f>
        <v>0.73333333333333328</v>
      </c>
      <c r="AV5" s="50">
        <f t="shared" ref="AV5:AV11" si="12">IF($F5="","",(AS5/$F5))</f>
        <v>0.71111111111111114</v>
      </c>
      <c r="AW5" s="54"/>
      <c r="AX5" s="55"/>
      <c r="AY5" s="55"/>
      <c r="AZ5" s="55">
        <v>33</v>
      </c>
      <c r="BA5" s="55">
        <v>12</v>
      </c>
      <c r="BB5" s="49">
        <f t="shared" ref="BB5:BB11" si="13">IF($F5="","",((AW5+AX5+AY5+AZ5)/$F5))</f>
        <v>0.73333333333333328</v>
      </c>
      <c r="BC5" s="50">
        <f t="shared" ref="BC5:BC11" si="14">IF($F5="","",(AZ5/$F5))</f>
        <v>0.73333333333333328</v>
      </c>
      <c r="BD5" s="54"/>
      <c r="BE5" s="55"/>
      <c r="BF5" s="55"/>
      <c r="BG5" s="55">
        <v>33</v>
      </c>
      <c r="BH5" s="55">
        <v>12</v>
      </c>
      <c r="BI5" s="49">
        <f t="shared" ref="BI5:BI11" si="15">IF($F5="","",((BD5+BE5+BF5+BG5)/$F5))</f>
        <v>0.73333333333333328</v>
      </c>
      <c r="BJ5" s="50">
        <f t="shared" ref="BJ5:BJ11" si="16">IF($F5="","",(BG5/$F5))</f>
        <v>0.73333333333333328</v>
      </c>
      <c r="BK5" s="54"/>
      <c r="BL5" s="55"/>
      <c r="BM5" s="55"/>
      <c r="BN5" s="55">
        <v>33</v>
      </c>
      <c r="BO5" s="55">
        <f>F5-BN5</f>
        <v>12</v>
      </c>
      <c r="BP5" s="49">
        <f t="shared" ref="BP5:BP11" si="17">IF($F5="","",((BK5+BL5+BM5+BN5)/$F5))</f>
        <v>0.73333333333333328</v>
      </c>
      <c r="BQ5" s="50">
        <f t="shared" ref="BQ5:BQ11" si="18">IF($F5="","",(BN5/$F5))</f>
        <v>0.73333333333333328</v>
      </c>
      <c r="BR5" s="54"/>
      <c r="BS5" s="55"/>
      <c r="BT5" s="55"/>
      <c r="BU5" s="55">
        <v>33</v>
      </c>
      <c r="BV5" s="55">
        <v>12</v>
      </c>
      <c r="BW5" s="49">
        <f t="shared" ref="BW5:BW11" si="19">IF($F5="","",((BR5+BS5+BT5+BU5)/$F5))</f>
        <v>0.73333333333333328</v>
      </c>
      <c r="BX5" s="50">
        <f t="shared" ref="BX5:BX11" si="20">IF($F5="","",(BU5/$F5))</f>
        <v>0.73333333333333328</v>
      </c>
      <c r="BY5" s="54"/>
      <c r="BZ5" s="55"/>
      <c r="CA5" s="55"/>
      <c r="CB5" s="55">
        <v>33</v>
      </c>
      <c r="CC5" s="55">
        <v>12</v>
      </c>
      <c r="CD5" s="49">
        <f t="shared" ref="CD5:CD12" si="21">IF($F5="","",((BY5+BZ5+CA5+CB5)/$F5))</f>
        <v>0.73333333333333328</v>
      </c>
      <c r="CE5" s="50">
        <f t="shared" ref="CE5:CE12" si="22">IF($F5="","",(CB5/$F5))</f>
        <v>0.73333333333333328</v>
      </c>
      <c r="CF5" s="54"/>
      <c r="CG5" s="55"/>
      <c r="CH5" s="55"/>
      <c r="CI5" s="55">
        <v>33</v>
      </c>
      <c r="CJ5" s="55">
        <v>12</v>
      </c>
      <c r="CK5" s="49">
        <f t="shared" ref="CK5:CK13" si="23">IF($F5="","",((CF5+CG5+CH5+CI5)/$F5))</f>
        <v>0.73333333333333328</v>
      </c>
      <c r="CL5" s="76">
        <f t="shared" ref="CL5:CL13" si="24">IF($F5="","",(CI5/$F5))</f>
        <v>0.73333333333333328</v>
      </c>
    </row>
    <row r="6" spans="1:90" s="52" customFormat="1" ht="14" x14ac:dyDescent="0.15">
      <c r="B6" s="47" t="s">
        <v>25</v>
      </c>
      <c r="C6" s="53">
        <f t="shared" si="0"/>
        <v>49</v>
      </c>
      <c r="D6" s="53"/>
      <c r="E6" s="53"/>
      <c r="F6" s="48">
        <v>49</v>
      </c>
      <c r="G6" s="54">
        <v>37</v>
      </c>
      <c r="H6" s="55"/>
      <c r="I6" s="55">
        <v>1</v>
      </c>
      <c r="J6" s="55"/>
      <c r="K6" s="55">
        <v>11</v>
      </c>
      <c r="L6" s="49">
        <f t="shared" si="1"/>
        <v>0.77551020408163263</v>
      </c>
      <c r="M6" s="50">
        <f t="shared" si="2"/>
        <v>0</v>
      </c>
      <c r="N6" s="54">
        <v>35</v>
      </c>
      <c r="O6" s="55"/>
      <c r="P6" s="55">
        <v>1</v>
      </c>
      <c r="Q6" s="55"/>
      <c r="R6" s="55">
        <v>13</v>
      </c>
      <c r="S6" s="49">
        <f t="shared" si="3"/>
        <v>0.73469387755102045</v>
      </c>
      <c r="T6" s="50">
        <f t="shared" si="4"/>
        <v>0</v>
      </c>
      <c r="U6" s="54">
        <v>31</v>
      </c>
      <c r="V6" s="55"/>
      <c r="W6" s="55"/>
      <c r="X6" s="55">
        <v>1</v>
      </c>
      <c r="Y6" s="55">
        <v>17</v>
      </c>
      <c r="Z6" s="49">
        <f t="shared" si="5"/>
        <v>0.65306122448979587</v>
      </c>
      <c r="AA6" s="50">
        <f t="shared" si="6"/>
        <v>2.0408163265306121E-2</v>
      </c>
      <c r="AB6" s="54">
        <v>17</v>
      </c>
      <c r="AC6" s="55"/>
      <c r="AD6" s="55">
        <v>1</v>
      </c>
      <c r="AE6" s="55">
        <v>14</v>
      </c>
      <c r="AF6" s="55">
        <v>17</v>
      </c>
      <c r="AG6" s="49">
        <f t="shared" si="7"/>
        <v>0.65306122448979587</v>
      </c>
      <c r="AH6" s="50">
        <f t="shared" si="8"/>
        <v>0.2857142857142857</v>
      </c>
      <c r="AI6" s="54">
        <v>5</v>
      </c>
      <c r="AJ6" s="55"/>
      <c r="AK6" s="55">
        <v>2</v>
      </c>
      <c r="AL6" s="55">
        <v>27</v>
      </c>
      <c r="AM6" s="55">
        <v>15</v>
      </c>
      <c r="AN6" s="49">
        <f t="shared" si="9"/>
        <v>0.69387755102040816</v>
      </c>
      <c r="AO6" s="50">
        <f t="shared" si="10"/>
        <v>0.55102040816326525</v>
      </c>
      <c r="AP6" s="54">
        <v>4</v>
      </c>
      <c r="AQ6" s="55"/>
      <c r="AR6" s="55"/>
      <c r="AS6" s="55">
        <v>29</v>
      </c>
      <c r="AT6" s="55">
        <v>16</v>
      </c>
      <c r="AU6" s="49">
        <f t="shared" si="11"/>
        <v>0.67346938775510201</v>
      </c>
      <c r="AV6" s="50">
        <f t="shared" si="12"/>
        <v>0.59183673469387754</v>
      </c>
      <c r="AW6" s="54">
        <v>3</v>
      </c>
      <c r="AX6" s="55"/>
      <c r="AY6" s="55"/>
      <c r="AZ6" s="55">
        <v>30</v>
      </c>
      <c r="BA6" s="55">
        <v>16</v>
      </c>
      <c r="BB6" s="49">
        <f t="shared" si="13"/>
        <v>0.67346938775510201</v>
      </c>
      <c r="BC6" s="50">
        <f t="shared" si="14"/>
        <v>0.61224489795918369</v>
      </c>
      <c r="BD6" s="54"/>
      <c r="BE6" s="55"/>
      <c r="BF6" s="55"/>
      <c r="BG6" s="55">
        <v>31</v>
      </c>
      <c r="BH6" s="55">
        <f>F6-BG6</f>
        <v>18</v>
      </c>
      <c r="BI6" s="49">
        <f t="shared" si="15"/>
        <v>0.63265306122448983</v>
      </c>
      <c r="BJ6" s="50">
        <f t="shared" si="16"/>
        <v>0.63265306122448983</v>
      </c>
      <c r="BK6" s="54"/>
      <c r="BL6" s="55"/>
      <c r="BM6" s="55"/>
      <c r="BN6" s="55">
        <v>31</v>
      </c>
      <c r="BO6" s="55">
        <v>18</v>
      </c>
      <c r="BP6" s="49">
        <f t="shared" si="17"/>
        <v>0.63265306122448983</v>
      </c>
      <c r="BQ6" s="50">
        <f t="shared" si="18"/>
        <v>0.63265306122448983</v>
      </c>
      <c r="BR6" s="54"/>
      <c r="BS6" s="55"/>
      <c r="BT6" s="55"/>
      <c r="BU6" s="55">
        <v>32</v>
      </c>
      <c r="BV6" s="55">
        <v>17</v>
      </c>
      <c r="BW6" s="49">
        <f t="shared" si="19"/>
        <v>0.65306122448979587</v>
      </c>
      <c r="BX6" s="50">
        <f t="shared" si="20"/>
        <v>0.65306122448979587</v>
      </c>
      <c r="BY6" s="54"/>
      <c r="BZ6" s="55"/>
      <c r="CA6" s="55"/>
      <c r="CB6" s="55">
        <v>33</v>
      </c>
      <c r="CC6" s="55">
        <v>16</v>
      </c>
      <c r="CD6" s="49">
        <f t="shared" si="21"/>
        <v>0.67346938775510201</v>
      </c>
      <c r="CE6" s="50">
        <f t="shared" si="22"/>
        <v>0.67346938775510201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39</v>
      </c>
      <c r="D7" s="53">
        <v>1</v>
      </c>
      <c r="E7" s="53"/>
      <c r="F7" s="48">
        <v>38</v>
      </c>
      <c r="G7" s="54">
        <v>33</v>
      </c>
      <c r="H7" s="55"/>
      <c r="I7" s="55"/>
      <c r="J7" s="55"/>
      <c r="K7" s="55">
        <v>5</v>
      </c>
      <c r="L7" s="49">
        <f t="shared" si="1"/>
        <v>0.86842105263157898</v>
      </c>
      <c r="M7" s="50">
        <f t="shared" si="2"/>
        <v>0</v>
      </c>
      <c r="N7" s="54">
        <v>30</v>
      </c>
      <c r="O7" s="55"/>
      <c r="P7" s="55">
        <v>2</v>
      </c>
      <c r="Q7" s="55"/>
      <c r="R7" s="55">
        <v>6</v>
      </c>
      <c r="S7" s="49">
        <f t="shared" si="3"/>
        <v>0.84210526315789469</v>
      </c>
      <c r="T7" s="50">
        <f t="shared" si="4"/>
        <v>0</v>
      </c>
      <c r="U7" s="54">
        <v>30</v>
      </c>
      <c r="V7" s="55"/>
      <c r="W7" s="55"/>
      <c r="X7" s="55">
        <v>1</v>
      </c>
      <c r="Y7" s="55">
        <v>7</v>
      </c>
      <c r="Z7" s="49">
        <f t="shared" si="5"/>
        <v>0.81578947368421051</v>
      </c>
      <c r="AA7" s="50">
        <f t="shared" si="6"/>
        <v>2.6315789473684209E-2</v>
      </c>
      <c r="AB7" s="54">
        <v>17</v>
      </c>
      <c r="AC7" s="55"/>
      <c r="AD7" s="55">
        <v>1</v>
      </c>
      <c r="AE7" s="55">
        <v>13</v>
      </c>
      <c r="AF7" s="55">
        <v>7</v>
      </c>
      <c r="AG7" s="49">
        <f t="shared" si="7"/>
        <v>0.81578947368421051</v>
      </c>
      <c r="AH7" s="50">
        <f t="shared" si="8"/>
        <v>0.34210526315789475</v>
      </c>
      <c r="AI7" s="54">
        <v>4</v>
      </c>
      <c r="AJ7" s="55"/>
      <c r="AK7" s="55">
        <v>2</v>
      </c>
      <c r="AL7" s="55">
        <v>24</v>
      </c>
      <c r="AM7" s="55">
        <v>8</v>
      </c>
      <c r="AN7" s="49">
        <f t="shared" si="9"/>
        <v>0.78947368421052633</v>
      </c>
      <c r="AO7" s="50">
        <f t="shared" si="10"/>
        <v>0.63157894736842102</v>
      </c>
      <c r="AP7" s="54">
        <v>3</v>
      </c>
      <c r="AQ7" s="55"/>
      <c r="AR7" s="55">
        <v>1</v>
      </c>
      <c r="AS7" s="55">
        <v>26</v>
      </c>
      <c r="AT7" s="55">
        <v>8</v>
      </c>
      <c r="AU7" s="49">
        <f t="shared" si="11"/>
        <v>0.78947368421052633</v>
      </c>
      <c r="AV7" s="50">
        <f t="shared" si="12"/>
        <v>0.68421052631578949</v>
      </c>
      <c r="AW7" s="54">
        <v>1</v>
      </c>
      <c r="AX7" s="55"/>
      <c r="AY7" s="55"/>
      <c r="AZ7" s="55">
        <v>28</v>
      </c>
      <c r="BA7" s="55">
        <f>F7-(AX7+AW7+AY7+AZ7)</f>
        <v>9</v>
      </c>
      <c r="BB7" s="49">
        <f t="shared" si="13"/>
        <v>0.76315789473684215</v>
      </c>
      <c r="BC7" s="50">
        <f t="shared" si="14"/>
        <v>0.73684210526315785</v>
      </c>
      <c r="BD7" s="54"/>
      <c r="BE7" s="55"/>
      <c r="BF7" s="55"/>
      <c r="BG7" s="55">
        <v>29</v>
      </c>
      <c r="BH7" s="55">
        <v>9</v>
      </c>
      <c r="BI7" s="49">
        <f t="shared" si="15"/>
        <v>0.76315789473684215</v>
      </c>
      <c r="BJ7" s="50">
        <f t="shared" si="16"/>
        <v>0.76315789473684215</v>
      </c>
      <c r="BK7" s="54"/>
      <c r="BL7" s="55"/>
      <c r="BM7" s="55"/>
      <c r="BN7" s="55">
        <v>29</v>
      </c>
      <c r="BO7" s="55">
        <v>9</v>
      </c>
      <c r="BP7" s="49">
        <f t="shared" si="17"/>
        <v>0.76315789473684215</v>
      </c>
      <c r="BQ7" s="50">
        <f t="shared" si="18"/>
        <v>0.76315789473684215</v>
      </c>
      <c r="BR7" s="54"/>
      <c r="BS7" s="55"/>
      <c r="BT7" s="55"/>
      <c r="BU7" s="55">
        <v>29</v>
      </c>
      <c r="BV7" s="55">
        <v>9</v>
      </c>
      <c r="BW7" s="49">
        <f t="shared" si="19"/>
        <v>0.76315789473684215</v>
      </c>
      <c r="BX7" s="50">
        <f t="shared" si="20"/>
        <v>0.76315789473684215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33</v>
      </c>
      <c r="D8" s="53"/>
      <c r="E8" s="53"/>
      <c r="F8" s="48">
        <v>33</v>
      </c>
      <c r="G8" s="54">
        <v>27</v>
      </c>
      <c r="H8" s="55"/>
      <c r="I8" s="55"/>
      <c r="J8" s="55"/>
      <c r="K8" s="55">
        <v>6</v>
      </c>
      <c r="L8" s="49">
        <f t="shared" si="1"/>
        <v>0.81818181818181823</v>
      </c>
      <c r="M8" s="50">
        <f t="shared" si="2"/>
        <v>0</v>
      </c>
      <c r="N8" s="54">
        <v>27</v>
      </c>
      <c r="O8" s="55"/>
      <c r="P8" s="55">
        <v>1</v>
      </c>
      <c r="Q8" s="55"/>
      <c r="R8" s="55">
        <v>5</v>
      </c>
      <c r="S8" s="49">
        <f t="shared" si="3"/>
        <v>0.84848484848484851</v>
      </c>
      <c r="T8" s="50">
        <f t="shared" si="4"/>
        <v>0</v>
      </c>
      <c r="U8" s="54">
        <v>26</v>
      </c>
      <c r="V8" s="55"/>
      <c r="W8" s="55"/>
      <c r="X8" s="55"/>
      <c r="Y8" s="55">
        <v>7</v>
      </c>
      <c r="Z8" s="49">
        <f t="shared" si="5"/>
        <v>0.78787878787878785</v>
      </c>
      <c r="AA8" s="50">
        <f t="shared" si="6"/>
        <v>0</v>
      </c>
      <c r="AB8" s="54">
        <v>14</v>
      </c>
      <c r="AC8" s="55"/>
      <c r="AD8" s="55">
        <v>1</v>
      </c>
      <c r="AE8" s="55">
        <v>11</v>
      </c>
      <c r="AF8" s="55">
        <v>7</v>
      </c>
      <c r="AG8" s="49">
        <f t="shared" si="7"/>
        <v>0.78787878787878785</v>
      </c>
      <c r="AH8" s="50">
        <f t="shared" si="8"/>
        <v>0.33333333333333331</v>
      </c>
      <c r="AI8" s="54">
        <v>2</v>
      </c>
      <c r="AJ8" s="55"/>
      <c r="AK8" s="55"/>
      <c r="AL8" s="55">
        <v>23</v>
      </c>
      <c r="AM8" s="55">
        <v>8</v>
      </c>
      <c r="AN8" s="49">
        <f t="shared" si="9"/>
        <v>0.75757575757575757</v>
      </c>
      <c r="AO8" s="50">
        <f t="shared" si="10"/>
        <v>0.69696969696969702</v>
      </c>
      <c r="AP8" s="54"/>
      <c r="AQ8" s="55"/>
      <c r="AR8" s="55"/>
      <c r="AS8" s="55">
        <v>24</v>
      </c>
      <c r="AT8" s="55">
        <f>F8-AS8</f>
        <v>9</v>
      </c>
      <c r="AU8" s="49">
        <f t="shared" si="11"/>
        <v>0.72727272727272729</v>
      </c>
      <c r="AV8" s="50">
        <f t="shared" si="12"/>
        <v>0.72727272727272729</v>
      </c>
      <c r="AW8" s="54"/>
      <c r="AX8" s="55"/>
      <c r="AY8" s="55"/>
      <c r="AZ8" s="55">
        <v>24</v>
      </c>
      <c r="BA8" s="55">
        <v>9</v>
      </c>
      <c r="BB8" s="49">
        <f t="shared" si="13"/>
        <v>0.72727272727272729</v>
      </c>
      <c r="BC8" s="50">
        <f t="shared" si="14"/>
        <v>0.72727272727272729</v>
      </c>
      <c r="BD8" s="54"/>
      <c r="BE8" s="55"/>
      <c r="BF8" s="55"/>
      <c r="BG8" s="55">
        <v>24</v>
      </c>
      <c r="BH8" s="55">
        <v>9</v>
      </c>
      <c r="BI8" s="49">
        <f t="shared" si="15"/>
        <v>0.72727272727272729</v>
      </c>
      <c r="BJ8" s="50">
        <f t="shared" si="16"/>
        <v>0.72727272727272729</v>
      </c>
      <c r="BK8" s="54"/>
      <c r="BL8" s="55"/>
      <c r="BM8" s="55"/>
      <c r="BN8" s="55">
        <v>24</v>
      </c>
      <c r="BO8" s="55">
        <v>9</v>
      </c>
      <c r="BP8" s="49">
        <f t="shared" si="17"/>
        <v>0.72727272727272729</v>
      </c>
      <c r="BQ8" s="50">
        <f t="shared" si="18"/>
        <v>0.72727272727272729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6</v>
      </c>
      <c r="D9" s="53"/>
      <c r="E9" s="53"/>
      <c r="F9" s="48">
        <v>6</v>
      </c>
      <c r="G9" s="54">
        <v>5</v>
      </c>
      <c r="H9" s="55"/>
      <c r="I9" s="55">
        <v>1</v>
      </c>
      <c r="J9" s="55"/>
      <c r="K9" s="55"/>
      <c r="L9" s="49">
        <f t="shared" si="1"/>
        <v>1</v>
      </c>
      <c r="M9" s="50">
        <f t="shared" si="2"/>
        <v>0</v>
      </c>
      <c r="N9" s="54">
        <v>5</v>
      </c>
      <c r="O9" s="55"/>
      <c r="P9" s="55"/>
      <c r="Q9" s="55"/>
      <c r="R9" s="55">
        <v>1</v>
      </c>
      <c r="S9" s="100">
        <f t="shared" si="3"/>
        <v>0.83333333333333337</v>
      </c>
      <c r="T9" s="50">
        <f t="shared" si="4"/>
        <v>0</v>
      </c>
      <c r="U9" s="54">
        <v>5</v>
      </c>
      <c r="V9" s="55"/>
      <c r="W9" s="55"/>
      <c r="X9" s="55"/>
      <c r="Y9" s="55">
        <v>1</v>
      </c>
      <c r="Z9" s="100">
        <f t="shared" si="5"/>
        <v>0.83333333333333337</v>
      </c>
      <c r="AA9" s="101">
        <f t="shared" si="6"/>
        <v>0</v>
      </c>
      <c r="AB9" s="54">
        <v>3</v>
      </c>
      <c r="AC9" s="55"/>
      <c r="AD9" s="55">
        <v>1</v>
      </c>
      <c r="AE9" s="55">
        <v>1</v>
      </c>
      <c r="AF9" s="55">
        <v>1</v>
      </c>
      <c r="AG9" s="100">
        <f t="shared" si="7"/>
        <v>0.83333333333333337</v>
      </c>
      <c r="AH9" s="50">
        <f t="shared" si="8"/>
        <v>0.16666666666666666</v>
      </c>
      <c r="AI9" s="54">
        <v>2</v>
      </c>
      <c r="AJ9" s="55"/>
      <c r="AK9" s="55"/>
      <c r="AL9" s="55">
        <v>3</v>
      </c>
      <c r="AM9" s="55">
        <f>F9-(AI9+AL9)</f>
        <v>1</v>
      </c>
      <c r="AN9" s="100">
        <f t="shared" si="9"/>
        <v>0.83333333333333337</v>
      </c>
      <c r="AO9" s="101">
        <f t="shared" si="10"/>
        <v>0.5</v>
      </c>
      <c r="AP9" s="54"/>
      <c r="AQ9" s="55"/>
      <c r="AR9" s="55"/>
      <c r="AS9" s="55">
        <v>5</v>
      </c>
      <c r="AT9" s="55">
        <v>1</v>
      </c>
      <c r="AU9" s="49">
        <f t="shared" si="11"/>
        <v>0.83333333333333337</v>
      </c>
      <c r="AV9" s="50">
        <f t="shared" si="12"/>
        <v>0.83333333333333337</v>
      </c>
      <c r="AW9" s="54"/>
      <c r="AX9" s="55"/>
      <c r="AY9" s="55"/>
      <c r="AZ9" s="55">
        <v>5</v>
      </c>
      <c r="BA9" s="55">
        <v>1</v>
      </c>
      <c r="BB9" s="100">
        <f t="shared" si="13"/>
        <v>0.83333333333333337</v>
      </c>
      <c r="BC9" s="101">
        <f t="shared" si="14"/>
        <v>0.83333333333333337</v>
      </c>
      <c r="BD9" s="54"/>
      <c r="BE9" s="55"/>
      <c r="BF9" s="55"/>
      <c r="BG9" s="55">
        <v>5</v>
      </c>
      <c r="BH9" s="55">
        <v>1</v>
      </c>
      <c r="BI9" s="100">
        <f t="shared" si="15"/>
        <v>0.83333333333333337</v>
      </c>
      <c r="BJ9" s="50">
        <f t="shared" si="16"/>
        <v>0.83333333333333337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15</v>
      </c>
      <c r="D10" s="53">
        <v>1</v>
      </c>
      <c r="E10" s="53"/>
      <c r="F10" s="48">
        <v>14</v>
      </c>
      <c r="G10" s="54">
        <v>13</v>
      </c>
      <c r="H10" s="55"/>
      <c r="I10" s="55">
        <v>1</v>
      </c>
      <c r="J10" s="55"/>
      <c r="K10" s="55"/>
      <c r="L10" s="59">
        <f t="shared" si="1"/>
        <v>1</v>
      </c>
      <c r="M10" s="60">
        <f t="shared" si="2"/>
        <v>0</v>
      </c>
      <c r="N10" s="55">
        <v>10</v>
      </c>
      <c r="O10" s="55"/>
      <c r="P10" s="55">
        <v>2</v>
      </c>
      <c r="Q10" s="55"/>
      <c r="R10" s="55">
        <v>2</v>
      </c>
      <c r="S10" s="56">
        <f t="shared" si="3"/>
        <v>0.8571428571428571</v>
      </c>
      <c r="T10" s="50">
        <f t="shared" si="4"/>
        <v>0</v>
      </c>
      <c r="U10" s="54">
        <v>9</v>
      </c>
      <c r="V10" s="55"/>
      <c r="W10" s="55">
        <v>1</v>
      </c>
      <c r="X10" s="55"/>
      <c r="Y10" s="55">
        <v>4</v>
      </c>
      <c r="Z10" s="56">
        <f t="shared" si="5"/>
        <v>0.7142857142857143</v>
      </c>
      <c r="AA10" s="57">
        <f t="shared" si="6"/>
        <v>0</v>
      </c>
      <c r="AB10" s="55">
        <v>6</v>
      </c>
      <c r="AC10" s="55"/>
      <c r="AD10" s="55"/>
      <c r="AE10" s="55">
        <v>3</v>
      </c>
      <c r="AF10" s="55">
        <f>F10-(AB10+AE10)</f>
        <v>5</v>
      </c>
      <c r="AG10" s="56">
        <f t="shared" si="7"/>
        <v>0.6428571428571429</v>
      </c>
      <c r="AH10" s="50">
        <f t="shared" si="8"/>
        <v>0.21428571428571427</v>
      </c>
      <c r="AI10" s="54"/>
      <c r="AJ10" s="55"/>
      <c r="AK10" s="55"/>
      <c r="AL10" s="55">
        <v>9</v>
      </c>
      <c r="AM10" s="55">
        <v>5</v>
      </c>
      <c r="AN10" s="56">
        <f t="shared" si="9"/>
        <v>0.6428571428571429</v>
      </c>
      <c r="AO10" s="57">
        <f t="shared" si="10"/>
        <v>0.6428571428571429</v>
      </c>
      <c r="AP10" s="54"/>
      <c r="AQ10" s="55"/>
      <c r="AR10" s="55"/>
      <c r="AS10" s="55">
        <v>9</v>
      </c>
      <c r="AT10" s="55">
        <v>5</v>
      </c>
      <c r="AU10" s="100">
        <f t="shared" si="11"/>
        <v>0.6428571428571429</v>
      </c>
      <c r="AV10" s="50">
        <f t="shared" si="12"/>
        <v>0.6428571428571429</v>
      </c>
      <c r="AW10" s="54"/>
      <c r="AX10" s="55"/>
      <c r="AY10" s="55"/>
      <c r="AZ10" s="55">
        <v>9</v>
      </c>
      <c r="BA10" s="55">
        <v>5</v>
      </c>
      <c r="BB10" s="56">
        <f t="shared" si="13"/>
        <v>0.6428571428571429</v>
      </c>
      <c r="BC10" s="57">
        <f t="shared" si="14"/>
        <v>0.6428571428571429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6</v>
      </c>
      <c r="D11" s="53"/>
      <c r="E11" s="53"/>
      <c r="F11" s="48">
        <v>6</v>
      </c>
      <c r="G11" s="54">
        <v>3</v>
      </c>
      <c r="H11" s="55"/>
      <c r="I11" s="55">
        <v>3</v>
      </c>
      <c r="J11" s="55"/>
      <c r="K11" s="55"/>
      <c r="L11" s="59">
        <f t="shared" si="1"/>
        <v>1</v>
      </c>
      <c r="M11" s="60">
        <f t="shared" si="2"/>
        <v>0</v>
      </c>
      <c r="N11" s="55">
        <v>3</v>
      </c>
      <c r="O11" s="55"/>
      <c r="P11" s="55"/>
      <c r="Q11" s="55"/>
      <c r="R11" s="55">
        <v>3</v>
      </c>
      <c r="S11" s="56">
        <f t="shared" si="3"/>
        <v>0.5</v>
      </c>
      <c r="T11" s="50">
        <f t="shared" si="4"/>
        <v>0</v>
      </c>
      <c r="U11" s="54">
        <v>3</v>
      </c>
      <c r="V11" s="55"/>
      <c r="W11" s="55"/>
      <c r="X11" s="55"/>
      <c r="Y11" s="55">
        <v>3</v>
      </c>
      <c r="Z11" s="59">
        <f t="shared" si="5"/>
        <v>0.5</v>
      </c>
      <c r="AA11" s="60">
        <f t="shared" si="6"/>
        <v>0</v>
      </c>
      <c r="AB11" s="55">
        <v>1</v>
      </c>
      <c r="AC11" s="55"/>
      <c r="AD11" s="55"/>
      <c r="AE11" s="55">
        <v>2</v>
      </c>
      <c r="AF11" s="55">
        <v>3</v>
      </c>
      <c r="AG11" s="56">
        <f t="shared" si="7"/>
        <v>0.5</v>
      </c>
      <c r="AH11" s="50">
        <f t="shared" si="8"/>
        <v>0.33333333333333331</v>
      </c>
      <c r="AI11" s="54"/>
      <c r="AJ11" s="55"/>
      <c r="AK11" s="55"/>
      <c r="AL11" s="55">
        <v>3</v>
      </c>
      <c r="AM11" s="55">
        <v>3</v>
      </c>
      <c r="AN11" s="59">
        <f t="shared" si="9"/>
        <v>0.5</v>
      </c>
      <c r="AO11" s="60">
        <f t="shared" si="10"/>
        <v>0.5</v>
      </c>
      <c r="AP11" s="55"/>
      <c r="AQ11" s="55"/>
      <c r="AR11" s="55"/>
      <c r="AS11" s="55">
        <v>3</v>
      </c>
      <c r="AT11" s="55">
        <v>3</v>
      </c>
      <c r="AU11" s="56">
        <f t="shared" si="11"/>
        <v>0.5</v>
      </c>
      <c r="AV11" s="50">
        <f t="shared" si="12"/>
        <v>0.5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11</v>
      </c>
      <c r="D12" s="53"/>
      <c r="E12" s="53"/>
      <c r="F12" s="48">
        <v>11</v>
      </c>
      <c r="G12" s="54">
        <v>10</v>
      </c>
      <c r="H12" s="55"/>
      <c r="I12" s="55">
        <v>1</v>
      </c>
      <c r="J12" s="55"/>
      <c r="K12" s="55"/>
      <c r="L12" s="59">
        <f>IF($F12="","",((G12+H12+I12+J12)/$F12))</f>
        <v>1</v>
      </c>
      <c r="M12" s="60">
        <f>IF($F12="","",(J12/$F12))</f>
        <v>0</v>
      </c>
      <c r="N12" s="55">
        <v>10</v>
      </c>
      <c r="O12" s="55"/>
      <c r="P12" s="55"/>
      <c r="Q12" s="55"/>
      <c r="R12" s="55">
        <v>1</v>
      </c>
      <c r="S12" s="56">
        <f>IF($F12="","",((N12+O12+P12+Q12)/$F12))</f>
        <v>0.90909090909090906</v>
      </c>
      <c r="T12" s="50">
        <f>IF($F12="","",(Q12/$F12))</f>
        <v>0</v>
      </c>
      <c r="U12" s="54">
        <v>10</v>
      </c>
      <c r="V12" s="55"/>
      <c r="W12" s="55"/>
      <c r="X12" s="55"/>
      <c r="Y12" s="55">
        <f>F12-U12-V12-W12-X12</f>
        <v>1</v>
      </c>
      <c r="Z12" s="59">
        <f>IF($F12="","",((U12+V12+W12+X12)/$F12))</f>
        <v>0.90909090909090906</v>
      </c>
      <c r="AA12" s="60">
        <f>IF($F12="","",(X12/$F12))</f>
        <v>0</v>
      </c>
      <c r="AB12" s="55">
        <v>4</v>
      </c>
      <c r="AC12" s="55"/>
      <c r="AD12" s="55">
        <v>1</v>
      </c>
      <c r="AE12" s="55">
        <v>5</v>
      </c>
      <c r="AF12" s="55">
        <f>F12-AE12-AD12-AB12</f>
        <v>1</v>
      </c>
      <c r="AG12" s="56">
        <f>IF($F12="","",((AB12+AC12+AD12+AE12)/$F12))</f>
        <v>0.90909090909090906</v>
      </c>
      <c r="AH12" s="50">
        <f>IF($F12="","",(AE12/$F12))</f>
        <v>0.45454545454545453</v>
      </c>
      <c r="AI12" s="54">
        <v>1</v>
      </c>
      <c r="AJ12" s="55"/>
      <c r="AK12" s="55"/>
      <c r="AL12" s="55">
        <v>7</v>
      </c>
      <c r="AM12" s="55">
        <v>3</v>
      </c>
      <c r="AN12" s="59">
        <f>IF($F12="","",((AI12+AJ12+AK12+AL12)/$F12))</f>
        <v>0.72727272727272729</v>
      </c>
      <c r="AO12" s="60">
        <f>IF($F12="","",(AL12/$F12))</f>
        <v>0.63636363636363635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4</v>
      </c>
      <c r="D13" s="53"/>
      <c r="E13" s="53"/>
      <c r="F13" s="48">
        <v>4</v>
      </c>
      <c r="G13" s="54">
        <v>4</v>
      </c>
      <c r="H13" s="55"/>
      <c r="I13" s="55"/>
      <c r="J13" s="55"/>
      <c r="K13" s="55"/>
      <c r="L13" s="59">
        <f>IF($F13="","",((G13+H13+I13+J13)/$F13))</f>
        <v>1</v>
      </c>
      <c r="M13" s="60">
        <f>IF($F13="","",(J13/$F13))</f>
        <v>0</v>
      </c>
      <c r="N13" s="55">
        <v>3</v>
      </c>
      <c r="O13" s="55"/>
      <c r="P13" s="55"/>
      <c r="Q13" s="55"/>
      <c r="R13" s="55">
        <v>1</v>
      </c>
      <c r="S13" s="56">
        <f>IF($F13="","",((N13+O13+P13+Q13)/$F13))</f>
        <v>0.75</v>
      </c>
      <c r="T13" s="50">
        <f>IF($F13="","",(Q13/$F13))</f>
        <v>0</v>
      </c>
      <c r="U13" s="54">
        <v>3</v>
      </c>
      <c r="V13" s="55"/>
      <c r="W13" s="55"/>
      <c r="X13" s="55"/>
      <c r="Y13" s="55">
        <f>F13-U13</f>
        <v>1</v>
      </c>
      <c r="Z13" s="59">
        <f>IF($F13="","",((U13+V13+W13+X13)/$F13))</f>
        <v>0.75</v>
      </c>
      <c r="AA13" s="60">
        <f>IF($F13="","",(X13/$F13))</f>
        <v>0</v>
      </c>
      <c r="AB13" s="55">
        <v>1</v>
      </c>
      <c r="AC13" s="55"/>
      <c r="AD13" s="55"/>
      <c r="AE13" s="55">
        <v>2</v>
      </c>
      <c r="AF13" s="55">
        <v>1</v>
      </c>
      <c r="AG13" s="56">
        <f>IF($F13="","",((AB13+AC13+AD13+AE13)/$F13))</f>
        <v>0.75</v>
      </c>
      <c r="AH13" s="50">
        <f>IF($F13="","",(AE13/$F13))</f>
        <v>0.5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14</v>
      </c>
      <c r="D14" s="53"/>
      <c r="E14" s="53"/>
      <c r="F14" s="48">
        <v>14</v>
      </c>
      <c r="G14" s="54"/>
      <c r="H14" s="55">
        <v>12</v>
      </c>
      <c r="I14" s="55"/>
      <c r="J14" s="55"/>
      <c r="K14" s="55">
        <f>F14-(G14+I14+J14)</f>
        <v>14</v>
      </c>
      <c r="L14" s="59">
        <f>IF($F14="","",((G14+H14+I14+J14)/$F14))</f>
        <v>0.8571428571428571</v>
      </c>
      <c r="M14" s="60">
        <f>IF($F14="","",(J14/$F14))</f>
        <v>0</v>
      </c>
      <c r="N14" s="55">
        <v>9</v>
      </c>
      <c r="O14" s="55"/>
      <c r="P14" s="55">
        <v>1</v>
      </c>
      <c r="Q14" s="55"/>
      <c r="R14" s="55">
        <f>F14-P14-N14</f>
        <v>4</v>
      </c>
      <c r="S14" s="56">
        <f>IF($F14="","",((N14+O14+P14+Q14)/$F14))</f>
        <v>0.7142857142857143</v>
      </c>
      <c r="T14" s="50">
        <f>IF($F14="","",(Q14/$F14))</f>
        <v>0</v>
      </c>
      <c r="U14" s="54">
        <v>9</v>
      </c>
      <c r="V14" s="55"/>
      <c r="W14" s="55"/>
      <c r="X14" s="55"/>
      <c r="Y14" s="55">
        <v>5</v>
      </c>
      <c r="Z14" s="59">
        <f>IF($F14="","",((U14+V14+W14+X14)/$F14))</f>
        <v>0.6428571428571429</v>
      </c>
      <c r="AA14" s="60">
        <f>IF($F14="","",(X14/$F14))</f>
        <v>0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18</v>
      </c>
      <c r="D15" s="53"/>
      <c r="E15" s="53"/>
      <c r="F15" s="48">
        <v>18</v>
      </c>
      <c r="G15" s="95">
        <v>16</v>
      </c>
      <c r="H15" s="96"/>
      <c r="I15" s="96">
        <v>1</v>
      </c>
      <c r="J15" s="96"/>
      <c r="K15" s="96">
        <f>F15-(G15+I15+J15)</f>
        <v>1</v>
      </c>
      <c r="L15" s="97">
        <f>IF($F15="","",((G15+H15+I15+J15)/$F15))</f>
        <v>0.94444444444444442</v>
      </c>
      <c r="M15" s="98">
        <f>IF($F15="","",(J15/$F15))</f>
        <v>0</v>
      </c>
      <c r="N15" s="55">
        <v>14</v>
      </c>
      <c r="O15" s="55"/>
      <c r="P15" s="55"/>
      <c r="Q15" s="55"/>
      <c r="R15" s="55">
        <v>4</v>
      </c>
      <c r="S15" s="56">
        <f>IF($F15="","",((N15+O15+P15+Q15)/$F15))</f>
        <v>0.77777777777777779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91">
        <f>IF($F15="","",(CI15/$F15))</f>
        <v>0</v>
      </c>
    </row>
    <row r="16" spans="1:90" s="52" customFormat="1" ht="14" x14ac:dyDescent="0.15">
      <c r="B16" s="47" t="s">
        <v>74</v>
      </c>
      <c r="C16" s="53">
        <v>13</v>
      </c>
      <c r="D16" s="53"/>
      <c r="E16" s="53"/>
      <c r="F16" s="48">
        <f>C16-D16-E16</f>
        <v>13</v>
      </c>
      <c r="G16" s="93">
        <v>11</v>
      </c>
      <c r="H16" s="70"/>
      <c r="I16" s="70">
        <v>1</v>
      </c>
      <c r="J16" s="70"/>
      <c r="K16" s="70">
        <f>F16-(G16+I16+J16)</f>
        <v>1</v>
      </c>
      <c r="L16" s="71">
        <f>IF($F16="","",((G16+H16+I16+J16)/$F16))</f>
        <v>0.92307692307692313</v>
      </c>
      <c r="M16" s="99">
        <f>IF($F16="","",(J16/$F16))</f>
        <v>0</v>
      </c>
      <c r="N16" s="81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99">
        <f>IF($F16="","",(X16/$F16))</f>
        <v>0</v>
      </c>
      <c r="AB16" s="81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99">
        <f>IF($F16="","",(AL16/$F16))</f>
        <v>0</v>
      </c>
      <c r="AP16" s="81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99">
        <f>IF($F16="","",(AZ16/$F16))</f>
        <v>0</v>
      </c>
      <c r="BD16" s="81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99">
        <f>IF($F16="","",(BN16/$F16))</f>
        <v>0</v>
      </c>
      <c r="BR16" s="81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81"/>
      <c r="CG16" s="55"/>
      <c r="CH16" s="55"/>
      <c r="CI16" s="55"/>
      <c r="CJ16" s="55"/>
      <c r="CK16" s="56">
        <f>IF($F16="","",((CF16+CG16+CH16+CI16)/$F16))</f>
        <v>0</v>
      </c>
      <c r="CL16" s="91">
        <f>IF($F16="","",(CI16/$F16))</f>
        <v>0</v>
      </c>
    </row>
    <row r="19" spans="2:90" ht="16" customHeight="1" x14ac:dyDescent="0.15">
      <c r="B19" t="str">
        <f>"Transfer Retention - "&amp;$A$1</f>
        <v>Transfer Retention - Other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10</v>
      </c>
      <c r="D22" s="53"/>
      <c r="E22" s="53"/>
      <c r="F22" s="48">
        <v>10</v>
      </c>
      <c r="G22" s="54">
        <v>8</v>
      </c>
      <c r="H22" s="55"/>
      <c r="I22" s="55"/>
      <c r="J22" s="55"/>
      <c r="K22" s="55">
        <v>2</v>
      </c>
      <c r="L22" s="49">
        <f t="shared" ref="L22:L28" si="26">IF($F22="","",((G22+H22+I22+J22)/$F22))</f>
        <v>0.8</v>
      </c>
      <c r="M22" s="50">
        <f t="shared" ref="M22:M28" si="27">IF($F22="","",(J22/$F22))</f>
        <v>0</v>
      </c>
      <c r="N22" s="54">
        <v>7</v>
      </c>
      <c r="O22" s="55">
        <v>1</v>
      </c>
      <c r="P22" s="55"/>
      <c r="Q22" s="55">
        <v>1</v>
      </c>
      <c r="R22" s="55">
        <v>1</v>
      </c>
      <c r="S22" s="49">
        <f t="shared" ref="S22:S28" si="28">IF($F22="","",((N22+O22+P22+Q22)/$F22))</f>
        <v>0.9</v>
      </c>
      <c r="T22" s="50">
        <f t="shared" ref="T22:T28" si="29">IF($F22="","",(Q22/$F22))</f>
        <v>0.1</v>
      </c>
      <c r="U22" s="54">
        <v>3</v>
      </c>
      <c r="V22" s="55"/>
      <c r="W22" s="55">
        <v>1</v>
      </c>
      <c r="X22" s="55">
        <v>3</v>
      </c>
      <c r="Y22" s="55">
        <v>3</v>
      </c>
      <c r="Z22" s="49">
        <f t="shared" ref="Z22:Z28" si="30">IF($F22="","",((U22+V22+W22+X22)/$F22))</f>
        <v>0.7</v>
      </c>
      <c r="AA22" s="50">
        <f t="shared" ref="AA22:AA28" si="31">IF($F22="","",(X22/$F22))</f>
        <v>0.3</v>
      </c>
      <c r="AB22" s="54">
        <v>3</v>
      </c>
      <c r="AC22" s="55">
        <v>1</v>
      </c>
      <c r="AD22" s="55"/>
      <c r="AE22" s="55">
        <v>4</v>
      </c>
      <c r="AF22" s="55">
        <v>2</v>
      </c>
      <c r="AG22" s="49">
        <f t="shared" ref="AG22:AG28" si="32">IF($F22="","",((AB22+AC22+AD22+AE22)/$F22))</f>
        <v>0.8</v>
      </c>
      <c r="AH22" s="50">
        <f t="shared" ref="AH22:AH28" si="33">IF($F22="","",(AE22/$F22))</f>
        <v>0.4</v>
      </c>
      <c r="AI22" s="54"/>
      <c r="AJ22" s="55"/>
      <c r="AK22" s="55"/>
      <c r="AL22" s="55">
        <v>7</v>
      </c>
      <c r="AM22" s="55">
        <v>3</v>
      </c>
      <c r="AN22" s="49">
        <f t="shared" ref="AN22:AN28" si="34">IF($F22="","",((AI22+AJ22+AK22+AL22)/$F22))</f>
        <v>0.7</v>
      </c>
      <c r="AO22" s="50">
        <f t="shared" ref="AO22:AO28" si="35">IF($F22="","",(AL22/$F22))</f>
        <v>0.7</v>
      </c>
      <c r="AP22" s="54">
        <v>1</v>
      </c>
      <c r="AQ22" s="55"/>
      <c r="AR22" s="55"/>
      <c r="AS22" s="55">
        <v>7</v>
      </c>
      <c r="AT22" s="55">
        <v>2</v>
      </c>
      <c r="AU22" s="49">
        <f t="shared" ref="AU22:AU28" si="36">IF($F22="","",((AP22+AQ22+AR22+AS22)/$F22))</f>
        <v>0.8</v>
      </c>
      <c r="AV22" s="50">
        <f t="shared" ref="AV22:AV28" si="37">IF($F22="","",(AS22/$F22))</f>
        <v>0.7</v>
      </c>
      <c r="AW22" s="54">
        <v>1</v>
      </c>
      <c r="AX22" s="55"/>
      <c r="AY22" s="55"/>
      <c r="AZ22" s="55">
        <v>7</v>
      </c>
      <c r="BA22" s="55">
        <v>2</v>
      </c>
      <c r="BB22" s="49">
        <f t="shared" ref="BB22:BB28" si="38">IF($F22="","",((AW22+AX22+AY22+AZ22)/$F22))</f>
        <v>0.8</v>
      </c>
      <c r="BC22" s="50">
        <f t="shared" ref="BC22:BC28" si="39">IF($F22="","",(AZ22/$F22))</f>
        <v>0.7</v>
      </c>
      <c r="BD22" s="54">
        <v>1</v>
      </c>
      <c r="BE22" s="55"/>
      <c r="BF22" s="55"/>
      <c r="BG22" s="55">
        <v>7</v>
      </c>
      <c r="BH22" s="55">
        <v>2</v>
      </c>
      <c r="BI22" s="49">
        <f t="shared" ref="BI22:BI28" si="40">IF($F22="","",((BD22+BE22+BF22+BG22)/$F22))</f>
        <v>0.8</v>
      </c>
      <c r="BJ22" s="50">
        <f t="shared" ref="BJ22:BJ28" si="41">IF($F22="","",(BG22/$F22))</f>
        <v>0.7</v>
      </c>
      <c r="BK22" s="54"/>
      <c r="BL22" s="55"/>
      <c r="BM22" s="55"/>
      <c r="BN22" s="55">
        <v>8</v>
      </c>
      <c r="BO22" s="55">
        <v>2</v>
      </c>
      <c r="BP22" s="49">
        <f t="shared" ref="BP22:BP28" si="42">IF($F22="","",((BK22+BL22+BM22+BN22)/$F22))</f>
        <v>0.8</v>
      </c>
      <c r="BQ22" s="50">
        <f t="shared" ref="BQ22:BQ28" si="43">IF($F22="","",(BN22/$F22))</f>
        <v>0.8</v>
      </c>
      <c r="BR22" s="54"/>
      <c r="BS22" s="55"/>
      <c r="BT22" s="55"/>
      <c r="BU22" s="55">
        <v>8</v>
      </c>
      <c r="BV22" s="55">
        <v>2</v>
      </c>
      <c r="BW22" s="49">
        <f t="shared" ref="BW22:BW28" si="44">IF($F22="","",((BR22+BS22+BT22+BU22)/$F22))</f>
        <v>0.8</v>
      </c>
      <c r="BX22" s="50">
        <f t="shared" ref="BX22:BX28" si="45">IF($F22="","",(BU22/$F22))</f>
        <v>0.8</v>
      </c>
      <c r="BY22" s="54"/>
      <c r="BZ22" s="55"/>
      <c r="CA22" s="55"/>
      <c r="CB22" s="55">
        <v>8</v>
      </c>
      <c r="CC22" s="55">
        <v>2</v>
      </c>
      <c r="CD22" s="49">
        <f t="shared" ref="CD22:CD29" si="46">IF($F22="","",((BY22+BZ22+CA22+CB22)/$F22))</f>
        <v>0.8</v>
      </c>
      <c r="CE22" s="50">
        <f t="shared" ref="CE22:CE29" si="47">IF($F22="","",(CB22/$F22))</f>
        <v>0.8</v>
      </c>
      <c r="CF22" s="54"/>
      <c r="CG22" s="55"/>
      <c r="CH22" s="55"/>
      <c r="CI22" s="55">
        <v>8</v>
      </c>
      <c r="CJ22" s="55">
        <v>2</v>
      </c>
      <c r="CK22" s="49">
        <f t="shared" ref="CK22:CK30" si="48">IF($F22="","",((CF22+CG22+CH22+CI22)/$F22))</f>
        <v>0.8</v>
      </c>
      <c r="CL22" s="76">
        <f t="shared" ref="CL22:CL30" si="49">IF($F22="","",(CI22/$F22))</f>
        <v>0.8</v>
      </c>
    </row>
    <row r="23" spans="2:90" s="52" customFormat="1" ht="14" x14ac:dyDescent="0.15">
      <c r="B23" s="47" t="s">
        <v>25</v>
      </c>
      <c r="C23" s="53">
        <f t="shared" si="25"/>
        <v>32</v>
      </c>
      <c r="D23" s="53"/>
      <c r="E23" s="53"/>
      <c r="F23" s="48">
        <v>32</v>
      </c>
      <c r="G23" s="54">
        <v>25</v>
      </c>
      <c r="H23" s="55"/>
      <c r="I23" s="55">
        <v>1</v>
      </c>
      <c r="J23" s="55"/>
      <c r="K23" s="55">
        <v>6</v>
      </c>
      <c r="L23" s="49">
        <f t="shared" si="26"/>
        <v>0.8125</v>
      </c>
      <c r="M23" s="50">
        <f t="shared" si="27"/>
        <v>0</v>
      </c>
      <c r="N23" s="54">
        <v>19</v>
      </c>
      <c r="O23" s="55"/>
      <c r="P23" s="55">
        <v>1</v>
      </c>
      <c r="Q23" s="55">
        <v>4</v>
      </c>
      <c r="R23" s="55">
        <v>8</v>
      </c>
      <c r="S23" s="49">
        <f t="shared" si="28"/>
        <v>0.75</v>
      </c>
      <c r="T23" s="50">
        <f t="shared" si="29"/>
        <v>0.125</v>
      </c>
      <c r="U23" s="54">
        <v>10</v>
      </c>
      <c r="V23" s="55"/>
      <c r="W23" s="55">
        <v>2</v>
      </c>
      <c r="X23" s="55">
        <v>11</v>
      </c>
      <c r="Y23" s="55">
        <v>9</v>
      </c>
      <c r="Z23" s="49">
        <f t="shared" si="30"/>
        <v>0.71875</v>
      </c>
      <c r="AA23" s="50">
        <f t="shared" si="31"/>
        <v>0.34375</v>
      </c>
      <c r="AB23" s="54">
        <v>2</v>
      </c>
      <c r="AC23" s="55"/>
      <c r="AD23" s="55"/>
      <c r="AE23" s="55">
        <v>19</v>
      </c>
      <c r="AF23" s="55">
        <v>11</v>
      </c>
      <c r="AG23" s="49">
        <f t="shared" si="32"/>
        <v>0.65625</v>
      </c>
      <c r="AH23" s="50">
        <f t="shared" si="33"/>
        <v>0.59375</v>
      </c>
      <c r="AI23" s="54">
        <v>2</v>
      </c>
      <c r="AJ23" s="55"/>
      <c r="AK23" s="55"/>
      <c r="AL23" s="55">
        <v>20</v>
      </c>
      <c r="AM23" s="55">
        <v>10</v>
      </c>
      <c r="AN23" s="49">
        <f t="shared" si="34"/>
        <v>0.6875</v>
      </c>
      <c r="AO23" s="50">
        <f t="shared" si="35"/>
        <v>0.625</v>
      </c>
      <c r="AP23" s="54"/>
      <c r="AQ23" s="55"/>
      <c r="AR23" s="55">
        <v>1</v>
      </c>
      <c r="AS23" s="55">
        <v>21</v>
      </c>
      <c r="AT23" s="55">
        <v>10</v>
      </c>
      <c r="AU23" s="49">
        <f t="shared" si="36"/>
        <v>0.6875</v>
      </c>
      <c r="AV23" s="50">
        <f t="shared" si="37"/>
        <v>0.65625</v>
      </c>
      <c r="AW23" s="54">
        <v>1</v>
      </c>
      <c r="AX23" s="55"/>
      <c r="AY23" s="55"/>
      <c r="AZ23" s="55">
        <v>21</v>
      </c>
      <c r="BA23" s="55">
        <v>10</v>
      </c>
      <c r="BB23" s="49">
        <f t="shared" si="38"/>
        <v>0.6875</v>
      </c>
      <c r="BC23" s="50">
        <f t="shared" si="39"/>
        <v>0.65625</v>
      </c>
      <c r="BD23" s="54">
        <v>1</v>
      </c>
      <c r="BE23" s="55"/>
      <c r="BF23" s="55"/>
      <c r="BG23" s="55">
        <v>21</v>
      </c>
      <c r="BH23" s="55">
        <f>F23-(BD23+BG23)</f>
        <v>10</v>
      </c>
      <c r="BI23" s="49">
        <f t="shared" si="40"/>
        <v>0.6875</v>
      </c>
      <c r="BJ23" s="50">
        <f t="shared" si="41"/>
        <v>0.65625</v>
      </c>
      <c r="BK23" s="54"/>
      <c r="BL23" s="55"/>
      <c r="BM23" s="55"/>
      <c r="BN23" s="55">
        <v>22</v>
      </c>
      <c r="BO23" s="55">
        <v>10</v>
      </c>
      <c r="BP23" s="49">
        <f t="shared" si="42"/>
        <v>0.6875</v>
      </c>
      <c r="BQ23" s="50">
        <f t="shared" si="43"/>
        <v>0.6875</v>
      </c>
      <c r="BR23" s="54"/>
      <c r="BS23" s="55"/>
      <c r="BT23" s="55"/>
      <c r="BU23" s="55">
        <v>22</v>
      </c>
      <c r="BV23" s="55">
        <v>10</v>
      </c>
      <c r="BW23" s="49">
        <f t="shared" si="44"/>
        <v>0.6875</v>
      </c>
      <c r="BX23" s="50">
        <f t="shared" si="45"/>
        <v>0.6875</v>
      </c>
      <c r="BY23" s="54"/>
      <c r="BZ23" s="55"/>
      <c r="CA23" s="55"/>
      <c r="CB23" s="55">
        <v>22</v>
      </c>
      <c r="CC23" s="55">
        <v>10</v>
      </c>
      <c r="CD23" s="49">
        <f t="shared" si="46"/>
        <v>0.6875</v>
      </c>
      <c r="CE23" s="50">
        <f t="shared" si="47"/>
        <v>0.6875</v>
      </c>
      <c r="CF23" s="54"/>
      <c r="CG23" s="55"/>
      <c r="CH23" s="55"/>
      <c r="CI23" s="55"/>
      <c r="CJ23" s="55"/>
      <c r="CK23" s="49">
        <f t="shared" si="48"/>
        <v>0</v>
      </c>
      <c r="CL23" s="76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43</v>
      </c>
      <c r="D24" s="53"/>
      <c r="E24" s="53"/>
      <c r="F24" s="48">
        <v>43</v>
      </c>
      <c r="G24" s="54">
        <v>36</v>
      </c>
      <c r="H24" s="55"/>
      <c r="I24" s="55"/>
      <c r="J24" s="55"/>
      <c r="K24" s="55">
        <v>7</v>
      </c>
      <c r="L24" s="49">
        <f t="shared" si="26"/>
        <v>0.83720930232558144</v>
      </c>
      <c r="M24" s="50">
        <f t="shared" si="27"/>
        <v>0</v>
      </c>
      <c r="N24" s="54">
        <v>28</v>
      </c>
      <c r="O24" s="55">
        <v>1</v>
      </c>
      <c r="P24" s="55">
        <v>1</v>
      </c>
      <c r="Q24" s="55">
        <v>3</v>
      </c>
      <c r="R24" s="55">
        <v>10</v>
      </c>
      <c r="S24" s="49">
        <f t="shared" si="28"/>
        <v>0.76744186046511631</v>
      </c>
      <c r="T24" s="50">
        <f t="shared" si="29"/>
        <v>6.9767441860465115E-2</v>
      </c>
      <c r="U24" s="54">
        <v>20</v>
      </c>
      <c r="V24" s="55"/>
      <c r="W24" s="55">
        <v>1</v>
      </c>
      <c r="X24" s="55">
        <v>11</v>
      </c>
      <c r="Y24" s="55">
        <v>11</v>
      </c>
      <c r="Z24" s="49">
        <f t="shared" si="30"/>
        <v>0.7441860465116279</v>
      </c>
      <c r="AA24" s="50">
        <f t="shared" si="31"/>
        <v>0.2558139534883721</v>
      </c>
      <c r="AB24" s="54">
        <v>5</v>
      </c>
      <c r="AC24" s="55"/>
      <c r="AD24" s="55"/>
      <c r="AE24" s="55">
        <v>26</v>
      </c>
      <c r="AF24" s="55">
        <v>12</v>
      </c>
      <c r="AG24" s="49">
        <f t="shared" si="32"/>
        <v>0.72093023255813948</v>
      </c>
      <c r="AH24" s="50">
        <f t="shared" si="33"/>
        <v>0.60465116279069764</v>
      </c>
      <c r="AI24" s="54">
        <v>1</v>
      </c>
      <c r="AJ24" s="55"/>
      <c r="AK24" s="55">
        <v>1</v>
      </c>
      <c r="AL24" s="55">
        <v>28</v>
      </c>
      <c r="AM24" s="55">
        <v>13</v>
      </c>
      <c r="AN24" s="49">
        <f t="shared" si="34"/>
        <v>0.69767441860465118</v>
      </c>
      <c r="AO24" s="50">
        <f t="shared" si="35"/>
        <v>0.65116279069767447</v>
      </c>
      <c r="AP24" s="54">
        <v>1</v>
      </c>
      <c r="AQ24" s="55"/>
      <c r="AR24" s="55"/>
      <c r="AS24" s="55">
        <v>29</v>
      </c>
      <c r="AT24" s="55">
        <v>13</v>
      </c>
      <c r="AU24" s="49">
        <f t="shared" si="36"/>
        <v>0.69767441860465118</v>
      </c>
      <c r="AV24" s="50">
        <f t="shared" si="37"/>
        <v>0.67441860465116277</v>
      </c>
      <c r="AW24" s="54"/>
      <c r="AX24" s="55"/>
      <c r="AY24" s="55"/>
      <c r="AZ24" s="55">
        <v>29</v>
      </c>
      <c r="BA24" s="55">
        <f>F24-AZ24</f>
        <v>14</v>
      </c>
      <c r="BB24" s="49">
        <f t="shared" si="38"/>
        <v>0.67441860465116277</v>
      </c>
      <c r="BC24" s="50">
        <f t="shared" si="39"/>
        <v>0.67441860465116277</v>
      </c>
      <c r="BD24" s="54"/>
      <c r="BE24" s="55"/>
      <c r="BF24" s="55"/>
      <c r="BG24" s="55">
        <v>29</v>
      </c>
      <c r="BH24" s="55">
        <v>14</v>
      </c>
      <c r="BI24" s="49">
        <f t="shared" si="40"/>
        <v>0.67441860465116277</v>
      </c>
      <c r="BJ24" s="50">
        <f t="shared" si="41"/>
        <v>0.67441860465116277</v>
      </c>
      <c r="BK24" s="54"/>
      <c r="BL24" s="55"/>
      <c r="BM24" s="55"/>
      <c r="BN24" s="55">
        <v>29</v>
      </c>
      <c r="BO24" s="55">
        <v>14</v>
      </c>
      <c r="BP24" s="49">
        <f t="shared" si="42"/>
        <v>0.67441860465116277</v>
      </c>
      <c r="BQ24" s="50">
        <f t="shared" si="43"/>
        <v>0.67441860465116277</v>
      </c>
      <c r="BR24" s="54"/>
      <c r="BS24" s="55"/>
      <c r="BT24" s="55"/>
      <c r="BU24" s="55">
        <v>29</v>
      </c>
      <c r="BV24" s="55">
        <v>14</v>
      </c>
      <c r="BW24" s="49">
        <f t="shared" si="44"/>
        <v>0.67441860465116277</v>
      </c>
      <c r="BX24" s="50">
        <f t="shared" si="45"/>
        <v>0.67441860465116277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19</v>
      </c>
      <c r="D25" s="53"/>
      <c r="E25" s="53"/>
      <c r="F25" s="48">
        <v>19</v>
      </c>
      <c r="G25" s="54">
        <v>13</v>
      </c>
      <c r="H25" s="55"/>
      <c r="I25" s="55">
        <v>2</v>
      </c>
      <c r="J25" s="55"/>
      <c r="K25" s="55">
        <v>4</v>
      </c>
      <c r="L25" s="49">
        <f t="shared" si="26"/>
        <v>0.78947368421052633</v>
      </c>
      <c r="M25" s="50">
        <f t="shared" si="27"/>
        <v>0</v>
      </c>
      <c r="N25" s="54">
        <v>10</v>
      </c>
      <c r="O25" s="55"/>
      <c r="P25" s="55"/>
      <c r="Q25" s="55">
        <v>4</v>
      </c>
      <c r="R25" s="55">
        <v>5</v>
      </c>
      <c r="S25" s="49">
        <f t="shared" si="28"/>
        <v>0.73684210526315785</v>
      </c>
      <c r="T25" s="50">
        <f t="shared" si="29"/>
        <v>0.21052631578947367</v>
      </c>
      <c r="U25" s="54">
        <v>4</v>
      </c>
      <c r="V25" s="55"/>
      <c r="W25" s="55">
        <v>1</v>
      </c>
      <c r="X25" s="55">
        <v>8</v>
      </c>
      <c r="Y25" s="55">
        <v>6</v>
      </c>
      <c r="Z25" s="49">
        <f t="shared" si="30"/>
        <v>0.68421052631578949</v>
      </c>
      <c r="AA25" s="50">
        <f t="shared" si="31"/>
        <v>0.42105263157894735</v>
      </c>
      <c r="AB25" s="54">
        <v>2</v>
      </c>
      <c r="AC25" s="55"/>
      <c r="AD25" s="55"/>
      <c r="AE25" s="55">
        <v>10</v>
      </c>
      <c r="AF25" s="55">
        <v>7</v>
      </c>
      <c r="AG25" s="49">
        <f t="shared" si="32"/>
        <v>0.63157894736842102</v>
      </c>
      <c r="AH25" s="50">
        <f t="shared" si="33"/>
        <v>0.52631578947368418</v>
      </c>
      <c r="AI25" s="54"/>
      <c r="AJ25" s="55"/>
      <c r="AK25" s="55">
        <v>1</v>
      </c>
      <c r="AL25" s="55">
        <v>11</v>
      </c>
      <c r="AM25" s="55">
        <v>7</v>
      </c>
      <c r="AN25" s="49">
        <f t="shared" si="34"/>
        <v>0.63157894736842102</v>
      </c>
      <c r="AO25" s="50">
        <f t="shared" si="35"/>
        <v>0.57894736842105265</v>
      </c>
      <c r="AP25" s="54"/>
      <c r="AQ25" s="55"/>
      <c r="AR25" s="55"/>
      <c r="AS25" s="55">
        <v>11</v>
      </c>
      <c r="AT25" s="55">
        <f>F25-AS25</f>
        <v>8</v>
      </c>
      <c r="AU25" s="49">
        <f t="shared" si="36"/>
        <v>0.57894736842105265</v>
      </c>
      <c r="AV25" s="50">
        <f t="shared" si="37"/>
        <v>0.57894736842105265</v>
      </c>
      <c r="AW25" s="54"/>
      <c r="AX25" s="55"/>
      <c r="AY25" s="55"/>
      <c r="AZ25" s="55">
        <v>11</v>
      </c>
      <c r="BA25" s="55">
        <v>8</v>
      </c>
      <c r="BB25" s="49">
        <f t="shared" si="38"/>
        <v>0.57894736842105265</v>
      </c>
      <c r="BC25" s="50">
        <f t="shared" si="39"/>
        <v>0.57894736842105265</v>
      </c>
      <c r="BD25" s="54"/>
      <c r="BE25" s="55"/>
      <c r="BF25" s="55"/>
      <c r="BG25" s="55">
        <v>11</v>
      </c>
      <c r="BH25" s="55">
        <v>8</v>
      </c>
      <c r="BI25" s="49">
        <f t="shared" si="40"/>
        <v>0.57894736842105265</v>
      </c>
      <c r="BJ25" s="50">
        <f t="shared" si="41"/>
        <v>0.57894736842105265</v>
      </c>
      <c r="BK25" s="54"/>
      <c r="BL25" s="55"/>
      <c r="BM25" s="55"/>
      <c r="BN25" s="55">
        <v>11</v>
      </c>
      <c r="BO25" s="55">
        <v>8</v>
      </c>
      <c r="BP25" s="49">
        <f t="shared" si="42"/>
        <v>0.57894736842105265</v>
      </c>
      <c r="BQ25" s="50">
        <f t="shared" si="43"/>
        <v>0.57894736842105265</v>
      </c>
      <c r="BR25" s="54"/>
      <c r="BS25" s="55"/>
      <c r="BT25" s="55"/>
      <c r="BU25" s="55"/>
      <c r="BV25" s="55"/>
      <c r="BW25" s="49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76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8</v>
      </c>
      <c r="D26" s="53"/>
      <c r="E26" s="53"/>
      <c r="F26" s="48">
        <v>8</v>
      </c>
      <c r="G26" s="54">
        <v>7</v>
      </c>
      <c r="H26" s="55"/>
      <c r="I26" s="55">
        <v>1</v>
      </c>
      <c r="J26" s="55"/>
      <c r="K26" s="55"/>
      <c r="L26" s="100">
        <f t="shared" si="26"/>
        <v>1</v>
      </c>
      <c r="M26" s="101">
        <f t="shared" si="27"/>
        <v>0</v>
      </c>
      <c r="N26" s="54">
        <v>7</v>
      </c>
      <c r="O26" s="55"/>
      <c r="P26" s="55"/>
      <c r="Q26" s="55"/>
      <c r="R26" s="55">
        <v>1</v>
      </c>
      <c r="S26" s="100">
        <f t="shared" si="28"/>
        <v>0.875</v>
      </c>
      <c r="T26" s="50">
        <f t="shared" si="29"/>
        <v>0</v>
      </c>
      <c r="U26" s="54">
        <v>3</v>
      </c>
      <c r="V26" s="55"/>
      <c r="W26" s="55"/>
      <c r="X26" s="55">
        <v>4</v>
      </c>
      <c r="Y26" s="55">
        <v>1</v>
      </c>
      <c r="Z26" s="100">
        <f t="shared" si="30"/>
        <v>0.875</v>
      </c>
      <c r="AA26" s="101">
        <f t="shared" si="31"/>
        <v>0.5</v>
      </c>
      <c r="AB26" s="54">
        <v>1</v>
      </c>
      <c r="AC26" s="55"/>
      <c r="AD26" s="55"/>
      <c r="AE26" s="55">
        <v>6</v>
      </c>
      <c r="AF26" s="55">
        <v>1</v>
      </c>
      <c r="AG26" s="100">
        <f t="shared" si="32"/>
        <v>0.875</v>
      </c>
      <c r="AH26" s="50">
        <f t="shared" si="33"/>
        <v>0.75</v>
      </c>
      <c r="AI26" s="54"/>
      <c r="AJ26" s="55"/>
      <c r="AK26" s="55"/>
      <c r="AL26" s="55">
        <v>7</v>
      </c>
      <c r="AM26" s="55">
        <f>F26-AL26</f>
        <v>1</v>
      </c>
      <c r="AN26" s="100">
        <f t="shared" si="34"/>
        <v>0.875</v>
      </c>
      <c r="AO26" s="101">
        <f t="shared" si="35"/>
        <v>0.875</v>
      </c>
      <c r="AP26" s="54"/>
      <c r="AQ26" s="55"/>
      <c r="AR26" s="55"/>
      <c r="AS26" s="55">
        <v>7</v>
      </c>
      <c r="AT26" s="55">
        <v>1</v>
      </c>
      <c r="AU26" s="49">
        <f t="shared" si="36"/>
        <v>0.875</v>
      </c>
      <c r="AV26" s="50">
        <f t="shared" si="37"/>
        <v>0.875</v>
      </c>
      <c r="AW26" s="54"/>
      <c r="AX26" s="55"/>
      <c r="AY26" s="55"/>
      <c r="AZ26" s="55">
        <v>7</v>
      </c>
      <c r="BA26" s="55">
        <v>1</v>
      </c>
      <c r="BB26" s="100">
        <f t="shared" si="38"/>
        <v>0.875</v>
      </c>
      <c r="BC26" s="101">
        <f t="shared" si="39"/>
        <v>0.875</v>
      </c>
      <c r="BD26" s="54"/>
      <c r="BE26" s="55"/>
      <c r="BF26" s="55"/>
      <c r="BG26" s="55">
        <v>7</v>
      </c>
      <c r="BH26" s="55">
        <v>1</v>
      </c>
      <c r="BI26" s="100">
        <f t="shared" si="40"/>
        <v>0.875</v>
      </c>
      <c r="BJ26" s="50">
        <f t="shared" si="41"/>
        <v>0.875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4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22</v>
      </c>
      <c r="D27" s="53"/>
      <c r="E27" s="53"/>
      <c r="F27" s="48">
        <v>22</v>
      </c>
      <c r="G27" s="54">
        <v>19</v>
      </c>
      <c r="H27" s="55"/>
      <c r="I27" s="55">
        <v>2</v>
      </c>
      <c r="J27" s="55"/>
      <c r="K27" s="55">
        <v>1</v>
      </c>
      <c r="L27" s="56">
        <f t="shared" si="26"/>
        <v>0.95454545454545459</v>
      </c>
      <c r="M27" s="57">
        <f t="shared" si="27"/>
        <v>0</v>
      </c>
      <c r="N27" s="55">
        <v>18</v>
      </c>
      <c r="O27" s="55"/>
      <c r="P27" s="55"/>
      <c r="Q27" s="55">
        <v>2</v>
      </c>
      <c r="R27" s="55">
        <v>2</v>
      </c>
      <c r="S27" s="56">
        <f t="shared" si="28"/>
        <v>0.90909090909090906</v>
      </c>
      <c r="T27" s="50">
        <f t="shared" si="29"/>
        <v>9.0909090909090912E-2</v>
      </c>
      <c r="U27" s="54">
        <v>7</v>
      </c>
      <c r="V27" s="55"/>
      <c r="W27" s="55"/>
      <c r="X27" s="55">
        <v>12</v>
      </c>
      <c r="Y27" s="55">
        <v>3</v>
      </c>
      <c r="Z27" s="56">
        <f t="shared" si="30"/>
        <v>0.86363636363636365</v>
      </c>
      <c r="AA27" s="57">
        <f t="shared" si="31"/>
        <v>0.54545454545454541</v>
      </c>
      <c r="AB27" s="55">
        <v>1</v>
      </c>
      <c r="AC27" s="55"/>
      <c r="AD27" s="55"/>
      <c r="AE27" s="55">
        <v>17</v>
      </c>
      <c r="AF27" s="55">
        <f>F27-(AB27+AE27)</f>
        <v>4</v>
      </c>
      <c r="AG27" s="56">
        <f t="shared" si="32"/>
        <v>0.81818181818181823</v>
      </c>
      <c r="AH27" s="50">
        <f t="shared" si="33"/>
        <v>0.77272727272727271</v>
      </c>
      <c r="AI27" s="54"/>
      <c r="AJ27" s="55"/>
      <c r="AK27" s="55"/>
      <c r="AL27" s="55">
        <v>18</v>
      </c>
      <c r="AM27" s="55">
        <v>4</v>
      </c>
      <c r="AN27" s="56">
        <f t="shared" si="34"/>
        <v>0.81818181818181823</v>
      </c>
      <c r="AO27" s="57">
        <f t="shared" si="35"/>
        <v>0.81818181818181823</v>
      </c>
      <c r="AP27" s="54"/>
      <c r="AQ27" s="55"/>
      <c r="AR27" s="55"/>
      <c r="AS27" s="55">
        <v>18</v>
      </c>
      <c r="AT27" s="55">
        <v>4</v>
      </c>
      <c r="AU27" s="100">
        <f t="shared" si="36"/>
        <v>0.81818181818181823</v>
      </c>
      <c r="AV27" s="50">
        <f t="shared" si="37"/>
        <v>0.81818181818181823</v>
      </c>
      <c r="AW27" s="54"/>
      <c r="AX27" s="55"/>
      <c r="AY27" s="55"/>
      <c r="AZ27" s="55">
        <v>18</v>
      </c>
      <c r="BA27" s="55">
        <v>4</v>
      </c>
      <c r="BB27" s="56">
        <f t="shared" si="38"/>
        <v>0.81818181818181823</v>
      </c>
      <c r="BC27" s="57">
        <f t="shared" si="39"/>
        <v>0.81818181818181823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77">
        <f t="shared" si="49"/>
        <v>0</v>
      </c>
    </row>
    <row r="28" spans="2:90" s="52" customFormat="1" ht="14" x14ac:dyDescent="0.15">
      <c r="B28" s="47" t="s">
        <v>49</v>
      </c>
      <c r="C28" s="53">
        <f t="shared" si="25"/>
        <v>18</v>
      </c>
      <c r="D28" s="53"/>
      <c r="E28" s="53"/>
      <c r="F28" s="48">
        <v>18</v>
      </c>
      <c r="G28" s="54">
        <v>12</v>
      </c>
      <c r="H28" s="55"/>
      <c r="I28" s="55">
        <v>3</v>
      </c>
      <c r="J28" s="55"/>
      <c r="K28" s="55">
        <v>3</v>
      </c>
      <c r="L28" s="59">
        <f t="shared" si="26"/>
        <v>0.83333333333333337</v>
      </c>
      <c r="M28" s="60">
        <f t="shared" si="27"/>
        <v>0</v>
      </c>
      <c r="N28" s="55">
        <v>10</v>
      </c>
      <c r="O28" s="55"/>
      <c r="P28" s="55">
        <v>1</v>
      </c>
      <c r="Q28" s="55"/>
      <c r="R28" s="55">
        <v>7</v>
      </c>
      <c r="S28" s="56">
        <f t="shared" si="28"/>
        <v>0.61111111111111116</v>
      </c>
      <c r="T28" s="50">
        <f t="shared" si="29"/>
        <v>0</v>
      </c>
      <c r="U28" s="54">
        <v>7</v>
      </c>
      <c r="V28" s="55"/>
      <c r="W28" s="55">
        <v>1</v>
      </c>
      <c r="X28" s="55">
        <v>4</v>
      </c>
      <c r="Y28" s="55">
        <f>F28-(U28+W28+X28)</f>
        <v>6</v>
      </c>
      <c r="Z28" s="59">
        <f t="shared" si="30"/>
        <v>0.66666666666666663</v>
      </c>
      <c r="AA28" s="60">
        <f t="shared" si="31"/>
        <v>0.22222222222222221</v>
      </c>
      <c r="AB28" s="55">
        <v>2</v>
      </c>
      <c r="AC28" s="55"/>
      <c r="AD28" s="55"/>
      <c r="AE28" s="55">
        <v>8</v>
      </c>
      <c r="AF28" s="55">
        <v>8</v>
      </c>
      <c r="AG28" s="56">
        <f t="shared" si="32"/>
        <v>0.55555555555555558</v>
      </c>
      <c r="AH28" s="50">
        <f t="shared" si="33"/>
        <v>0.44444444444444442</v>
      </c>
      <c r="AI28" s="54">
        <v>1</v>
      </c>
      <c r="AJ28" s="55"/>
      <c r="AK28" s="55"/>
      <c r="AL28" s="55">
        <v>9</v>
      </c>
      <c r="AM28" s="55">
        <f>F28-AL28-AI28</f>
        <v>8</v>
      </c>
      <c r="AN28" s="59">
        <f t="shared" si="34"/>
        <v>0.55555555555555558</v>
      </c>
      <c r="AO28" s="60">
        <f t="shared" si="35"/>
        <v>0.5</v>
      </c>
      <c r="AP28" s="55">
        <v>1</v>
      </c>
      <c r="AQ28" s="55"/>
      <c r="AR28" s="55"/>
      <c r="AS28" s="55">
        <v>9</v>
      </c>
      <c r="AT28" s="55">
        <v>8</v>
      </c>
      <c r="AU28" s="56">
        <f t="shared" si="36"/>
        <v>0.55555555555555558</v>
      </c>
      <c r="AV28" s="50">
        <f t="shared" si="37"/>
        <v>0.5</v>
      </c>
      <c r="AW28" s="54"/>
      <c r="AX28" s="55"/>
      <c r="AY28" s="55"/>
      <c r="AZ28" s="55"/>
      <c r="BA28" s="55"/>
      <c r="BB28" s="59">
        <f t="shared" si="38"/>
        <v>0</v>
      </c>
      <c r="BC28" s="60">
        <f t="shared" si="39"/>
        <v>0</v>
      </c>
      <c r="BD28" s="55"/>
      <c r="BE28" s="55"/>
      <c r="BF28" s="55"/>
      <c r="BG28" s="55"/>
      <c r="BH28" s="55"/>
      <c r="BI28" s="56">
        <f t="shared" si="40"/>
        <v>0</v>
      </c>
      <c r="BJ28" s="50">
        <f t="shared" si="41"/>
        <v>0</v>
      </c>
      <c r="BK28" s="54"/>
      <c r="BL28" s="55"/>
      <c r="BM28" s="55"/>
      <c r="BN28" s="55"/>
      <c r="BO28" s="55"/>
      <c r="BP28" s="59">
        <f t="shared" si="42"/>
        <v>0</v>
      </c>
      <c r="BQ28" s="60">
        <f t="shared" si="43"/>
        <v>0</v>
      </c>
      <c r="BR28" s="55"/>
      <c r="BS28" s="55"/>
      <c r="BT28" s="55"/>
      <c r="BU28" s="55"/>
      <c r="BV28" s="55"/>
      <c r="BW28" s="56">
        <f t="shared" si="44"/>
        <v>0</v>
      </c>
      <c r="BX28" s="50">
        <f t="shared" si="45"/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78">
        <f t="shared" si="49"/>
        <v>0</v>
      </c>
    </row>
    <row r="29" spans="2:90" s="52" customFormat="1" ht="14" x14ac:dyDescent="0.15">
      <c r="B29" s="47" t="s">
        <v>68</v>
      </c>
      <c r="C29" s="53">
        <f>F29+D29+E29</f>
        <v>23</v>
      </c>
      <c r="D29" s="53"/>
      <c r="E29" s="53"/>
      <c r="F29" s="48">
        <v>23</v>
      </c>
      <c r="G29" s="54">
        <v>22</v>
      </c>
      <c r="H29" s="55"/>
      <c r="I29" s="55"/>
      <c r="J29" s="55"/>
      <c r="K29" s="55">
        <v>3</v>
      </c>
      <c r="L29" s="59">
        <f>IF($F29="","",((G29+H29+I29+J29)/$F29))</f>
        <v>0.95652173913043481</v>
      </c>
      <c r="M29" s="60">
        <f>IF($F29="","",(J29/$F29))</f>
        <v>0</v>
      </c>
      <c r="N29" s="55">
        <v>20</v>
      </c>
      <c r="O29" s="55"/>
      <c r="P29" s="55">
        <v>1</v>
      </c>
      <c r="Q29" s="55">
        <v>1</v>
      </c>
      <c r="R29" s="55">
        <f>F29-(N29+P29+Q29)</f>
        <v>1</v>
      </c>
      <c r="S29" s="56">
        <f>IF($F29="","",((N29+O29+P29+Q29)/$F29))</f>
        <v>0.95652173913043481</v>
      </c>
      <c r="T29" s="50">
        <f>IF($F29="","",(Q29/$F29))</f>
        <v>4.3478260869565216E-2</v>
      </c>
      <c r="U29" s="54">
        <v>8</v>
      </c>
      <c r="V29" s="55"/>
      <c r="W29" s="55">
        <v>1</v>
      </c>
      <c r="X29" s="55">
        <v>13</v>
      </c>
      <c r="Y29" s="55">
        <f>F29-U29-V29-W29-X29</f>
        <v>1</v>
      </c>
      <c r="Z29" s="59">
        <f>IF($F29="","",((U29+V29+W29+X29)/$F29))</f>
        <v>0.95652173913043481</v>
      </c>
      <c r="AA29" s="60">
        <f>IF($F29="","",(X29/$F29))</f>
        <v>0.56521739130434778</v>
      </c>
      <c r="AB29" s="55">
        <v>1</v>
      </c>
      <c r="AC29" s="55"/>
      <c r="AD29" s="55"/>
      <c r="AE29" s="55">
        <v>21</v>
      </c>
      <c r="AF29" s="55">
        <f>F29-AE29-AB29</f>
        <v>1</v>
      </c>
      <c r="AG29" s="56">
        <f>IF($F29="","",((AB29+AC29+AD29+AE29)/$F29))</f>
        <v>0.95652173913043481</v>
      </c>
      <c r="AH29" s="50">
        <f>IF($F29="","",(AE29/$F29))</f>
        <v>0.91304347826086951</v>
      </c>
      <c r="AI29" s="54"/>
      <c r="AJ29" s="55"/>
      <c r="AK29" s="55"/>
      <c r="AL29" s="55">
        <v>22</v>
      </c>
      <c r="AM29" s="55">
        <v>1</v>
      </c>
      <c r="AN29" s="59">
        <f>IF($F29="","",((AI29+AJ29+AK29+AL29)/$F29))</f>
        <v>0.95652173913043481</v>
      </c>
      <c r="AO29" s="60">
        <f>IF($F29="","",(AL29/$F29))</f>
        <v>0.95652173913043481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78">
        <f t="shared" si="49"/>
        <v>0</v>
      </c>
    </row>
    <row r="30" spans="2:90" s="52" customFormat="1" ht="14" x14ac:dyDescent="0.15">
      <c r="B30" s="47" t="s">
        <v>70</v>
      </c>
      <c r="C30" s="53">
        <v>13</v>
      </c>
      <c r="D30" s="53"/>
      <c r="E30" s="53"/>
      <c r="F30" s="48">
        <v>13</v>
      </c>
      <c r="G30" s="54">
        <v>12</v>
      </c>
      <c r="H30" s="55"/>
      <c r="I30" s="55"/>
      <c r="J30" s="55"/>
      <c r="K30" s="55">
        <v>1</v>
      </c>
      <c r="L30" s="59">
        <f>IF($F30="","",((G30+H30+I30+J30)/$F30))</f>
        <v>0.92307692307692313</v>
      </c>
      <c r="M30" s="60">
        <f>IF($F30="","",(J30/$F30))</f>
        <v>0</v>
      </c>
      <c r="N30" s="55">
        <v>10</v>
      </c>
      <c r="O30" s="55"/>
      <c r="P30" s="55"/>
      <c r="Q30" s="55">
        <v>1</v>
      </c>
      <c r="R30" s="55">
        <v>2</v>
      </c>
      <c r="S30" s="56">
        <f>IF($F30="","",((N30+O30+P30+Q30)/$F30))</f>
        <v>0.84615384615384615</v>
      </c>
      <c r="T30" s="50">
        <f>IF($F30="","",(Q30/$F30))</f>
        <v>7.6923076923076927E-2</v>
      </c>
      <c r="U30" s="54">
        <v>4</v>
      </c>
      <c r="V30" s="55"/>
      <c r="W30" s="55"/>
      <c r="X30" s="55">
        <v>8</v>
      </c>
      <c r="Y30" s="55">
        <f>F30-X30-U30</f>
        <v>1</v>
      </c>
      <c r="Z30" s="59">
        <f>IF($F30="","",((U30+V30+W30+X30)/$F30))</f>
        <v>0.92307692307692313</v>
      </c>
      <c r="AA30" s="60">
        <f>IF($F30="","",(X30/$F30))</f>
        <v>0.61538461538461542</v>
      </c>
      <c r="AB30" s="55">
        <v>2</v>
      </c>
      <c r="AC30" s="55"/>
      <c r="AD30" s="55"/>
      <c r="AE30" s="55">
        <v>9</v>
      </c>
      <c r="AF30" s="55">
        <v>2</v>
      </c>
      <c r="AG30" s="56">
        <f>IF($F30="","",((AB30+AC30+AD30+AE30)/$F30))</f>
        <v>0.84615384615384615</v>
      </c>
      <c r="AH30" s="50">
        <f>IF($F30="","",(AE30/$F30))</f>
        <v>0.69230769230769229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8"/>
        <v>0</v>
      </c>
      <c r="CL30" s="77">
        <f t="shared" si="49"/>
        <v>0</v>
      </c>
    </row>
    <row r="31" spans="2:90" s="52" customFormat="1" ht="14" x14ac:dyDescent="0.15">
      <c r="B31" s="47" t="s">
        <v>72</v>
      </c>
      <c r="C31" s="53">
        <v>15</v>
      </c>
      <c r="D31" s="53"/>
      <c r="E31" s="53"/>
      <c r="F31" s="48">
        <v>15</v>
      </c>
      <c r="G31" s="54">
        <v>15</v>
      </c>
      <c r="H31" s="55"/>
      <c r="I31" s="55"/>
      <c r="J31" s="55"/>
      <c r="K31" s="55">
        <f>F31-(G31+I31+J31)</f>
        <v>0</v>
      </c>
      <c r="L31" s="59">
        <f>IF($F31="","",((G31+H31+I31+J31)/$F31))</f>
        <v>1</v>
      </c>
      <c r="M31" s="60">
        <f>IF($F31="","",(J31/$F31))</f>
        <v>0</v>
      </c>
      <c r="N31" s="55">
        <v>10</v>
      </c>
      <c r="O31" s="55"/>
      <c r="P31" s="55"/>
      <c r="Q31" s="55">
        <v>2</v>
      </c>
      <c r="R31" s="55">
        <v>3</v>
      </c>
      <c r="S31" s="56">
        <f>IF($F31="","",((N31+O31+P31+Q31)/$F31))</f>
        <v>0.8</v>
      </c>
      <c r="T31" s="50">
        <f>IF($F31="","",(Q31/$F31))</f>
        <v>0.13333333333333333</v>
      </c>
      <c r="U31" s="54">
        <v>3</v>
      </c>
      <c r="V31" s="55"/>
      <c r="W31" s="55">
        <v>1</v>
      </c>
      <c r="X31" s="55">
        <v>8</v>
      </c>
      <c r="Y31" s="55">
        <v>3</v>
      </c>
      <c r="Z31" s="59">
        <f>IF($F31="","",((U31+V31+W31+X31)/$F31))</f>
        <v>0.8</v>
      </c>
      <c r="AA31" s="60">
        <f>IF($F31="","",(X31/$F31))</f>
        <v>0.53333333333333333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50">
        <f>IF($F31="","",(BU31/$F31))</f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11</v>
      </c>
      <c r="D32" s="53"/>
      <c r="E32" s="53"/>
      <c r="F32" s="48">
        <v>11</v>
      </c>
      <c r="G32" s="95">
        <v>10</v>
      </c>
      <c r="H32" s="96"/>
      <c r="I32" s="96"/>
      <c r="J32" s="96"/>
      <c r="K32" s="96">
        <f>F32-(G32+I32+J32)</f>
        <v>1</v>
      </c>
      <c r="L32" s="97">
        <f>IF($F32="","",((G32+H32+I32+J32)/$F32))</f>
        <v>0.90909090909090906</v>
      </c>
      <c r="M32" s="98">
        <f>IF($F32="","",(J32/$F32))</f>
        <v>0</v>
      </c>
      <c r="N32" s="55">
        <v>9</v>
      </c>
      <c r="O32" s="55"/>
      <c r="P32" s="55"/>
      <c r="Q32" s="55"/>
      <c r="R32" s="55">
        <v>2</v>
      </c>
      <c r="S32" s="56">
        <f>IF($F32="","",((N32+O32+P32+Q32)/$F32))</f>
        <v>0.81818181818181823</v>
      </c>
      <c r="T32" s="50">
        <f>IF($F32="","",(Q32/$F32))</f>
        <v>0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91">
        <f>IF($F32="","",(CI32/$F32))</f>
        <v>0</v>
      </c>
    </row>
    <row r="33" spans="2:90" s="52" customFormat="1" ht="14" x14ac:dyDescent="0.15">
      <c r="B33" s="47" t="s">
        <v>74</v>
      </c>
      <c r="C33" s="53">
        <v>4</v>
      </c>
      <c r="D33" s="53"/>
      <c r="E33" s="53"/>
      <c r="F33" s="48">
        <f>C33-D33-E33</f>
        <v>4</v>
      </c>
      <c r="G33" s="93">
        <v>4</v>
      </c>
      <c r="H33" s="70"/>
      <c r="I33" s="70"/>
      <c r="J33" s="70"/>
      <c r="K33" s="70">
        <f>F33-(G33+I33+J33)</f>
        <v>0</v>
      </c>
      <c r="L33" s="71">
        <f>IF($F33="","",((G33+H33+I33+J33)/$F33))</f>
        <v>1</v>
      </c>
      <c r="M33" s="99">
        <f>IF($F33="","",(J33/$F33))</f>
        <v>0</v>
      </c>
      <c r="N33" s="81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99">
        <f>IF($F33="","",(X33/$F33))</f>
        <v>0</v>
      </c>
      <c r="AB33" s="81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99">
        <f>IF($F33="","",(AL33/$F33))</f>
        <v>0</v>
      </c>
      <c r="AP33" s="81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99">
        <f>IF($F33="","",(AZ33/$F33))</f>
        <v>0</v>
      </c>
      <c r="BD33" s="81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99">
        <f>IF($F33="","",(BN33/$F33))</f>
        <v>0</v>
      </c>
      <c r="BR33" s="81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81"/>
      <c r="CG33" s="55"/>
      <c r="CH33" s="55"/>
      <c r="CI33" s="55"/>
      <c r="CJ33" s="55"/>
      <c r="CK33" s="56">
        <f>IF($F33="","",((CF33+CG33+CH33+CI33)/$F33))</f>
        <v>0</v>
      </c>
      <c r="CL33" s="91">
        <f>IF($F33="","",(CI33/$F33))</f>
        <v>0</v>
      </c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50</v>
      </c>
    </row>
    <row r="2" spans="1:106" x14ac:dyDescent="0.15">
      <c r="B2" s="14" t="str">
        <f>"Freshmen Retention - "&amp;$A$1</f>
        <v>Freshmen Retention - Architecture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85</v>
      </c>
      <c r="D5" s="3"/>
      <c r="E5" s="3"/>
      <c r="F5" s="8">
        <v>85</v>
      </c>
      <c r="G5" s="22"/>
      <c r="H5" s="1">
        <f>IF(ISNUMBER(I5),F5-I5+G5,"")</f>
        <v>8</v>
      </c>
      <c r="I5" s="1">
        <v>77</v>
      </c>
      <c r="J5" s="1">
        <v>65</v>
      </c>
      <c r="K5" s="4"/>
      <c r="L5" s="4"/>
      <c r="M5" s="4"/>
      <c r="N5" s="5">
        <v>12</v>
      </c>
      <c r="O5" s="16">
        <f>IF(I5="","",((J5+K5+L5+M5)/I5))</f>
        <v>0.8441558441558441</v>
      </c>
      <c r="P5" s="17">
        <f>IF(I5="","",(M5/I5))</f>
        <v>0</v>
      </c>
      <c r="Q5" s="22"/>
      <c r="R5" s="1">
        <f t="shared" ref="R5:R14" si="1">IF(ISNUMBER(S5),I5-S5+Q5,"")</f>
        <v>0</v>
      </c>
      <c r="S5" s="1">
        <v>77</v>
      </c>
      <c r="T5" s="1">
        <v>61</v>
      </c>
      <c r="U5" s="4"/>
      <c r="V5" s="4"/>
      <c r="W5" s="4"/>
      <c r="X5" s="5">
        <v>16</v>
      </c>
      <c r="Y5" s="16">
        <f t="shared" ref="Y5:Y14" si="2">IF(S5="","",((T5+U5+V5+W5)/S5))</f>
        <v>0.79220779220779225</v>
      </c>
      <c r="Z5" s="17">
        <f t="shared" ref="Z5:Z14" si="3">IF(S5="","",(W5/S5))</f>
        <v>0</v>
      </c>
      <c r="AA5" s="22"/>
      <c r="AB5" s="1">
        <f t="shared" ref="AB5:AB14" si="4">IF(ISNUMBER(AC5),S5-AC5+AA5,"")</f>
        <v>0</v>
      </c>
      <c r="AC5" s="1">
        <v>77</v>
      </c>
      <c r="AD5" s="1">
        <v>54</v>
      </c>
      <c r="AE5" s="4">
        <v>2</v>
      </c>
      <c r="AF5" s="4"/>
      <c r="AG5" s="4"/>
      <c r="AH5" s="5">
        <v>21</v>
      </c>
      <c r="AI5" s="16">
        <f t="shared" ref="AI5:AI14" si="5">IF(AC5="","",((AD5+AE5+AF5+AG5)/AC5))</f>
        <v>0.72727272727272729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77</v>
      </c>
      <c r="AN5" s="1">
        <v>53</v>
      </c>
      <c r="AO5" s="4">
        <v>1</v>
      </c>
      <c r="AP5" s="4"/>
      <c r="AQ5" s="4">
        <v>1</v>
      </c>
      <c r="AR5" s="5">
        <v>22</v>
      </c>
      <c r="AS5" s="16">
        <f t="shared" ref="AS5:AS14" si="8">IF(AM5="","",((AN5+AO5+AP5+AQ5)/AM5))</f>
        <v>0.7142857142857143</v>
      </c>
      <c r="AT5" s="17">
        <f t="shared" ref="AT5:AT14" si="9">IF(AM5="","",(AQ5/AM5))</f>
        <v>1.2987012987012988E-2</v>
      </c>
      <c r="AU5" s="22"/>
      <c r="AV5" s="1">
        <f t="shared" ref="AV5:AV14" si="10">IF(ISNUMBER(AW5),AM5-AW5+AU5,"")</f>
        <v>0</v>
      </c>
      <c r="AW5" s="1">
        <v>77</v>
      </c>
      <c r="AX5" s="1">
        <v>7</v>
      </c>
      <c r="AY5" s="4"/>
      <c r="AZ5" s="4"/>
      <c r="BA5" s="4">
        <v>46</v>
      </c>
      <c r="BB5" s="5">
        <v>24</v>
      </c>
      <c r="BC5" s="16">
        <f t="shared" ref="BC5:BC14" si="11">IF(AW5="","",((AX5+AY5+AZ5+BA5)/AW5))</f>
        <v>0.68831168831168832</v>
      </c>
      <c r="BD5" s="17">
        <f t="shared" ref="BD5:BD14" si="12">IF(AW5="","",(BA5/AW5))</f>
        <v>0.59740259740259738</v>
      </c>
      <c r="BE5" s="22"/>
      <c r="BF5" s="1">
        <f t="shared" ref="BF5:BF14" si="13">IF(ISNUMBER(BG5),AW5-BG5+BE5,"")</f>
        <v>1</v>
      </c>
      <c r="BG5" s="1">
        <v>76</v>
      </c>
      <c r="BH5" s="1">
        <v>2</v>
      </c>
      <c r="BI5" s="4"/>
      <c r="BJ5" s="4"/>
      <c r="BK5" s="4">
        <v>52</v>
      </c>
      <c r="BL5" s="5">
        <v>22</v>
      </c>
      <c r="BM5" s="16">
        <f t="shared" ref="BM5:BM14" si="14">IF(BG5="","",((BH5+BI5+BJ5+BK5)/BG5))</f>
        <v>0.71052631578947367</v>
      </c>
      <c r="BN5" s="17">
        <f t="shared" ref="BN5:BN14" si="15">IF(BG5="","",(BK5/BG5))</f>
        <v>0.68421052631578949</v>
      </c>
      <c r="BO5" s="22"/>
      <c r="BP5" s="1">
        <f t="shared" ref="BP5:BP14" si="16">IF(ISNUMBER(BQ5),BG5-BQ5+BO5,"")</f>
        <v>0</v>
      </c>
      <c r="BQ5" s="1">
        <v>76</v>
      </c>
      <c r="BR5" s="1"/>
      <c r="BS5" s="4"/>
      <c r="BT5" s="4"/>
      <c r="BU5" s="4">
        <v>54</v>
      </c>
      <c r="BV5" s="5">
        <v>22</v>
      </c>
      <c r="BW5" s="16">
        <f t="shared" ref="BW5:BW14" si="17">IF(BQ5="","",((BR5+BS5+BT5+BU5)/BQ5))</f>
        <v>0.71052631578947367</v>
      </c>
      <c r="BX5" s="17">
        <f t="shared" ref="BX5:BX14" si="18">IF(BQ5="","",(BU5/BQ5))</f>
        <v>0.71052631578947367</v>
      </c>
      <c r="BY5" s="22"/>
      <c r="BZ5" s="1">
        <f t="shared" ref="BZ5:BZ14" si="19">IF(ISNUMBER(CA5),BQ5-CA5+BY5,"")</f>
        <v>0</v>
      </c>
      <c r="CA5" s="1">
        <v>76</v>
      </c>
      <c r="CB5" s="1"/>
      <c r="CC5" s="4"/>
      <c r="CD5" s="4"/>
      <c r="CE5" s="4">
        <v>54</v>
      </c>
      <c r="CF5" s="5">
        <v>22</v>
      </c>
      <c r="CG5" s="16">
        <f t="shared" ref="CG5:CG14" si="20">IF(CA5="","",((CB5+CC5+CD5+CE5)/CA5))</f>
        <v>0.71052631578947367</v>
      </c>
      <c r="CH5" s="17">
        <f t="shared" ref="CH5:CH14" si="21">IF(CA5="","",(CE5/CA5))</f>
        <v>0.71052631578947367</v>
      </c>
      <c r="CI5" s="22"/>
      <c r="CJ5" s="1">
        <f t="shared" ref="CJ5:CJ14" si="22">IF(ISNUMBER(CK5),CA5-CK5+CI5,"")</f>
        <v>0</v>
      </c>
      <c r="CK5" s="1">
        <v>76</v>
      </c>
      <c r="CL5" s="1"/>
      <c r="CM5" s="4"/>
      <c r="CN5" s="4"/>
      <c r="CO5" s="4">
        <v>54</v>
      </c>
      <c r="CP5" s="5">
        <v>22</v>
      </c>
      <c r="CQ5" s="16">
        <f t="shared" ref="CQ5:CQ14" si="23">IF(CK5="","",((CL5+CM5+CN5+CO5)/CK5))</f>
        <v>0.71052631578947367</v>
      </c>
      <c r="CR5" s="17">
        <f t="shared" ref="CR5:CR14" si="24">IF(CK5="","",(CO5/CK5))</f>
        <v>0.71052631578947367</v>
      </c>
      <c r="CS5" s="22"/>
      <c r="CT5" s="1">
        <f t="shared" ref="CT5:CT14" si="25">IF(ISNUMBER(CU5),CK5-CU5+CS5,"")</f>
        <v>0</v>
      </c>
      <c r="CU5" s="1">
        <v>76</v>
      </c>
      <c r="CV5" s="1"/>
      <c r="CW5" s="4"/>
      <c r="CX5" s="4"/>
      <c r="CY5" s="4">
        <v>54</v>
      </c>
      <c r="CZ5" s="5">
        <v>22</v>
      </c>
      <c r="DA5" s="16">
        <f t="shared" ref="DA5:DA14" si="26">IF(CU5="","",((CV5+CW5+CX5+CY5)/CU5))</f>
        <v>0.71052631578947367</v>
      </c>
      <c r="DB5" s="17">
        <f t="shared" ref="DB5:DB14" si="27">IF(CU5="","",(CY5/CU5))</f>
        <v>0.71052631578947367</v>
      </c>
    </row>
    <row r="6" spans="1:106" ht="14" x14ac:dyDescent="0.15">
      <c r="B6" s="4" t="s">
        <v>22</v>
      </c>
      <c r="C6" s="2">
        <f t="shared" si="0"/>
        <v>109</v>
      </c>
      <c r="D6" s="2"/>
      <c r="E6" s="2"/>
      <c r="F6" s="8">
        <v>109</v>
      </c>
      <c r="G6" s="23"/>
      <c r="H6" s="1">
        <f t="shared" ref="H6:H14" si="28">IF(ISNUMBER(I6),F6-I6+G6,"")</f>
        <v>4</v>
      </c>
      <c r="I6" s="1">
        <v>105</v>
      </c>
      <c r="J6" s="1">
        <v>82</v>
      </c>
      <c r="K6" s="1"/>
      <c r="L6" s="1">
        <v>1</v>
      </c>
      <c r="M6" s="1"/>
      <c r="N6" s="1">
        <v>22</v>
      </c>
      <c r="O6" s="16">
        <f t="shared" ref="O6:O14" si="29">IF(I6="","",((J6+K6+L6+M6)/I6))</f>
        <v>0.79047619047619044</v>
      </c>
      <c r="P6" s="17">
        <f t="shared" ref="P6:P14" si="30">IF(I6="","",(M6/I6))</f>
        <v>0</v>
      </c>
      <c r="Q6" s="23"/>
      <c r="R6" s="1">
        <f t="shared" si="1"/>
        <v>2</v>
      </c>
      <c r="S6" s="1">
        <v>103</v>
      </c>
      <c r="T6" s="1">
        <v>74</v>
      </c>
      <c r="U6" s="1"/>
      <c r="V6" s="1"/>
      <c r="W6" s="1"/>
      <c r="X6" s="1">
        <v>29</v>
      </c>
      <c r="Y6" s="16">
        <f t="shared" si="2"/>
        <v>0.71844660194174759</v>
      </c>
      <c r="Z6" s="17">
        <f t="shared" si="3"/>
        <v>0</v>
      </c>
      <c r="AA6" s="23"/>
      <c r="AB6" s="1">
        <f t="shared" si="4"/>
        <v>0</v>
      </c>
      <c r="AC6" s="1">
        <v>103</v>
      </c>
      <c r="AD6" s="1">
        <v>67</v>
      </c>
      <c r="AE6" s="1"/>
      <c r="AF6" s="1">
        <v>1</v>
      </c>
      <c r="AG6" s="1"/>
      <c r="AH6" s="1">
        <v>35</v>
      </c>
      <c r="AI6" s="16">
        <f t="shared" si="5"/>
        <v>0.66019417475728159</v>
      </c>
      <c r="AJ6" s="17">
        <f t="shared" si="6"/>
        <v>0</v>
      </c>
      <c r="AK6" s="23"/>
      <c r="AL6" s="1">
        <f t="shared" si="7"/>
        <v>1</v>
      </c>
      <c r="AM6" s="1">
        <v>102</v>
      </c>
      <c r="AN6" s="1">
        <v>66</v>
      </c>
      <c r="AO6" s="1"/>
      <c r="AP6" s="1"/>
      <c r="AQ6" s="1"/>
      <c r="AR6" s="1">
        <v>36</v>
      </c>
      <c r="AS6" s="16">
        <f t="shared" si="8"/>
        <v>0.6470588235294118</v>
      </c>
      <c r="AT6" s="17">
        <f t="shared" si="9"/>
        <v>0</v>
      </c>
      <c r="AU6" s="23"/>
      <c r="AV6" s="1">
        <f t="shared" si="10"/>
        <v>-1</v>
      </c>
      <c r="AW6" s="1">
        <v>103</v>
      </c>
      <c r="AX6" s="1">
        <v>11</v>
      </c>
      <c r="AY6" s="1"/>
      <c r="AZ6" s="1"/>
      <c r="BA6" s="1">
        <v>55</v>
      </c>
      <c r="BB6" s="1">
        <v>37</v>
      </c>
      <c r="BC6" s="16">
        <f t="shared" si="11"/>
        <v>0.64077669902912626</v>
      </c>
      <c r="BD6" s="17">
        <f t="shared" si="12"/>
        <v>0.53398058252427183</v>
      </c>
      <c r="BE6" s="23"/>
      <c r="BF6" s="1">
        <f t="shared" si="13"/>
        <v>1</v>
      </c>
      <c r="BG6" s="1">
        <v>102</v>
      </c>
      <c r="BH6" s="1">
        <v>3</v>
      </c>
      <c r="BI6" s="1"/>
      <c r="BJ6" s="1"/>
      <c r="BK6" s="1">
        <v>61</v>
      </c>
      <c r="BL6" s="1">
        <v>38</v>
      </c>
      <c r="BM6" s="16">
        <f t="shared" si="14"/>
        <v>0.62745098039215685</v>
      </c>
      <c r="BN6" s="17">
        <f t="shared" si="15"/>
        <v>0.59803921568627449</v>
      </c>
      <c r="BO6" s="23"/>
      <c r="BP6" s="1">
        <f t="shared" si="16"/>
        <v>0</v>
      </c>
      <c r="BQ6" s="1">
        <v>102</v>
      </c>
      <c r="BR6" s="1">
        <v>1</v>
      </c>
      <c r="BS6" s="1"/>
      <c r="BT6" s="1"/>
      <c r="BU6" s="1">
        <v>64</v>
      </c>
      <c r="BV6" s="1">
        <v>37</v>
      </c>
      <c r="BW6" s="16">
        <f t="shared" si="17"/>
        <v>0.63725490196078427</v>
      </c>
      <c r="BX6" s="17">
        <f t="shared" si="18"/>
        <v>0.62745098039215685</v>
      </c>
      <c r="BY6" s="23"/>
      <c r="BZ6" s="1">
        <f t="shared" si="19"/>
        <v>0</v>
      </c>
      <c r="CA6" s="1">
        <v>102</v>
      </c>
      <c r="CB6" s="1"/>
      <c r="CC6" s="1"/>
      <c r="CD6" s="1">
        <v>2</v>
      </c>
      <c r="CE6" s="1">
        <v>64</v>
      </c>
      <c r="CF6" s="1">
        <v>36</v>
      </c>
      <c r="CG6" s="16">
        <f t="shared" si="20"/>
        <v>0.6470588235294118</v>
      </c>
      <c r="CH6" s="17">
        <f t="shared" si="21"/>
        <v>0.62745098039215685</v>
      </c>
      <c r="CI6" s="23"/>
      <c r="CJ6" s="1">
        <f t="shared" si="22"/>
        <v>0</v>
      </c>
      <c r="CK6" s="1">
        <v>102</v>
      </c>
      <c r="CL6" s="1"/>
      <c r="CM6" s="1"/>
      <c r="CN6" s="1"/>
      <c r="CO6" s="1">
        <v>64</v>
      </c>
      <c r="CP6" s="1">
        <v>38</v>
      </c>
      <c r="CQ6" s="16">
        <f t="shared" si="23"/>
        <v>0.62745098039215685</v>
      </c>
      <c r="CR6" s="17">
        <f t="shared" si="24"/>
        <v>0.62745098039215685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84</v>
      </c>
      <c r="D7" s="2"/>
      <c r="E7" s="2"/>
      <c r="F7" s="8">
        <v>84</v>
      </c>
      <c r="G7" s="23">
        <v>1</v>
      </c>
      <c r="H7" s="1">
        <f t="shared" si="28"/>
        <v>2</v>
      </c>
      <c r="I7" s="1">
        <v>83</v>
      </c>
      <c r="J7" s="1">
        <v>71</v>
      </c>
      <c r="K7" s="1"/>
      <c r="L7" s="1"/>
      <c r="M7" s="1"/>
      <c r="N7" s="1">
        <v>12</v>
      </c>
      <c r="O7" s="16">
        <f t="shared" si="29"/>
        <v>0.85542168674698793</v>
      </c>
      <c r="P7" s="17">
        <f t="shared" si="30"/>
        <v>0</v>
      </c>
      <c r="Q7" s="23"/>
      <c r="R7" s="1">
        <f t="shared" si="1"/>
        <v>0</v>
      </c>
      <c r="S7" s="1">
        <v>83</v>
      </c>
      <c r="T7" s="1">
        <v>65</v>
      </c>
      <c r="U7" s="1">
        <v>1</v>
      </c>
      <c r="V7" s="1"/>
      <c r="W7" s="1"/>
      <c r="X7" s="1">
        <v>17</v>
      </c>
      <c r="Y7" s="16">
        <f t="shared" si="2"/>
        <v>0.79518072289156627</v>
      </c>
      <c r="Z7" s="17">
        <f t="shared" si="3"/>
        <v>0</v>
      </c>
      <c r="AA7" s="23"/>
      <c r="AB7" s="1">
        <f t="shared" si="4"/>
        <v>2</v>
      </c>
      <c r="AC7" s="1">
        <v>81</v>
      </c>
      <c r="AD7" s="1">
        <v>59</v>
      </c>
      <c r="AE7" s="1">
        <v>1</v>
      </c>
      <c r="AF7" s="1"/>
      <c r="AG7" s="1"/>
      <c r="AH7" s="1">
        <v>21</v>
      </c>
      <c r="AI7" s="16">
        <f t="shared" si="5"/>
        <v>0.7407407407407407</v>
      </c>
      <c r="AJ7" s="17">
        <f t="shared" si="6"/>
        <v>0</v>
      </c>
      <c r="AK7" s="23"/>
      <c r="AL7" s="1">
        <f t="shared" si="7"/>
        <v>0</v>
      </c>
      <c r="AM7" s="1">
        <v>81</v>
      </c>
      <c r="AN7" s="1">
        <v>58</v>
      </c>
      <c r="AO7" s="1"/>
      <c r="AP7" s="1">
        <v>1</v>
      </c>
      <c r="AQ7" s="1"/>
      <c r="AR7" s="1">
        <v>22</v>
      </c>
      <c r="AS7" s="16">
        <f t="shared" si="8"/>
        <v>0.72839506172839508</v>
      </c>
      <c r="AT7" s="17">
        <f t="shared" si="9"/>
        <v>0</v>
      </c>
      <c r="AU7" s="23"/>
      <c r="AV7" s="1">
        <f t="shared" si="10"/>
        <v>0</v>
      </c>
      <c r="AW7" s="1">
        <v>81</v>
      </c>
      <c r="AX7" s="1">
        <v>5</v>
      </c>
      <c r="AY7" s="1"/>
      <c r="AZ7" s="1">
        <v>2</v>
      </c>
      <c r="BA7" s="1">
        <v>49</v>
      </c>
      <c r="BB7" s="1">
        <v>25</v>
      </c>
      <c r="BC7" s="16">
        <f t="shared" si="11"/>
        <v>0.69135802469135799</v>
      </c>
      <c r="BD7" s="17">
        <f t="shared" si="12"/>
        <v>0.60493827160493829</v>
      </c>
      <c r="BE7" s="23"/>
      <c r="BF7" s="1">
        <f t="shared" si="13"/>
        <v>0</v>
      </c>
      <c r="BG7" s="1">
        <v>81</v>
      </c>
      <c r="BH7" s="1">
        <v>2</v>
      </c>
      <c r="BI7" s="1"/>
      <c r="BJ7" s="1"/>
      <c r="BK7" s="1">
        <v>50</v>
      </c>
      <c r="BL7" s="1">
        <v>29</v>
      </c>
      <c r="BM7" s="16">
        <f t="shared" si="14"/>
        <v>0.64197530864197527</v>
      </c>
      <c r="BN7" s="17">
        <f t="shared" si="15"/>
        <v>0.61728395061728392</v>
      </c>
      <c r="BO7" s="23"/>
      <c r="BP7" s="1">
        <f t="shared" si="16"/>
        <v>0</v>
      </c>
      <c r="BQ7" s="1">
        <v>81</v>
      </c>
      <c r="BR7" s="1">
        <v>1</v>
      </c>
      <c r="BS7" s="1"/>
      <c r="BT7" s="1">
        <v>1</v>
      </c>
      <c r="BU7" s="1">
        <v>53</v>
      </c>
      <c r="BV7" s="1">
        <v>26</v>
      </c>
      <c r="BW7" s="16">
        <f t="shared" si="17"/>
        <v>0.67901234567901236</v>
      </c>
      <c r="BX7" s="17">
        <f t="shared" si="18"/>
        <v>0.65432098765432101</v>
      </c>
      <c r="BY7" s="23"/>
      <c r="BZ7" s="1">
        <f t="shared" si="19"/>
        <v>0</v>
      </c>
      <c r="CA7" s="1">
        <v>81</v>
      </c>
      <c r="CB7" s="1">
        <v>1</v>
      </c>
      <c r="CC7" s="1"/>
      <c r="CD7" s="1"/>
      <c r="CE7" s="1">
        <v>53</v>
      </c>
      <c r="CF7" s="1">
        <v>27</v>
      </c>
      <c r="CG7" s="16">
        <f t="shared" si="20"/>
        <v>0.66666666666666663</v>
      </c>
      <c r="CH7" s="17">
        <f t="shared" si="21"/>
        <v>0.65432098765432101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85</v>
      </c>
      <c r="D8" s="2">
        <v>1</v>
      </c>
      <c r="E8" s="2"/>
      <c r="F8" s="8">
        <v>84</v>
      </c>
      <c r="G8" s="23">
        <v>3</v>
      </c>
      <c r="H8" s="1">
        <f t="shared" si="28"/>
        <v>3</v>
      </c>
      <c r="I8" s="1">
        <v>84</v>
      </c>
      <c r="J8" s="1">
        <v>74</v>
      </c>
      <c r="K8" s="1"/>
      <c r="L8" s="1">
        <v>2</v>
      </c>
      <c r="M8" s="1"/>
      <c r="N8" s="1">
        <v>8</v>
      </c>
      <c r="O8" s="16">
        <f t="shared" si="29"/>
        <v>0.90476190476190477</v>
      </c>
      <c r="P8" s="17">
        <f t="shared" si="30"/>
        <v>0</v>
      </c>
      <c r="Q8" s="23">
        <v>1</v>
      </c>
      <c r="R8" s="1">
        <f t="shared" si="1"/>
        <v>3</v>
      </c>
      <c r="S8" s="1">
        <v>82</v>
      </c>
      <c r="T8" s="1">
        <v>70</v>
      </c>
      <c r="U8" s="1"/>
      <c r="V8" s="1"/>
      <c r="W8" s="1"/>
      <c r="X8" s="1">
        <v>12</v>
      </c>
      <c r="Y8" s="16">
        <f t="shared" si="2"/>
        <v>0.85365853658536583</v>
      </c>
      <c r="Z8" s="17">
        <f t="shared" si="3"/>
        <v>0</v>
      </c>
      <c r="AA8" s="23"/>
      <c r="AB8" s="1">
        <f t="shared" si="4"/>
        <v>1</v>
      </c>
      <c r="AC8" s="1">
        <v>81</v>
      </c>
      <c r="AD8" s="1">
        <v>63</v>
      </c>
      <c r="AE8" s="1"/>
      <c r="AF8" s="1">
        <v>3</v>
      </c>
      <c r="AG8" s="1"/>
      <c r="AH8" s="1">
        <v>15</v>
      </c>
      <c r="AI8" s="16">
        <f t="shared" si="5"/>
        <v>0.81481481481481477</v>
      </c>
      <c r="AJ8" s="17">
        <f t="shared" si="6"/>
        <v>0</v>
      </c>
      <c r="AK8" s="23"/>
      <c r="AL8" s="1">
        <f t="shared" si="7"/>
        <v>0</v>
      </c>
      <c r="AM8" s="1">
        <v>81</v>
      </c>
      <c r="AN8" s="1">
        <v>64</v>
      </c>
      <c r="AO8" s="1">
        <v>1</v>
      </c>
      <c r="AP8" s="1">
        <v>1</v>
      </c>
      <c r="AQ8" s="1"/>
      <c r="AR8" s="1">
        <v>15</v>
      </c>
      <c r="AS8" s="16">
        <f t="shared" si="8"/>
        <v>0.81481481481481477</v>
      </c>
      <c r="AT8" s="17">
        <f t="shared" si="9"/>
        <v>0</v>
      </c>
      <c r="AU8" s="23"/>
      <c r="AV8" s="1">
        <f t="shared" si="10"/>
        <v>0</v>
      </c>
      <c r="AW8" s="1">
        <v>81</v>
      </c>
      <c r="AX8" s="1">
        <v>6</v>
      </c>
      <c r="AY8" s="1"/>
      <c r="AZ8" s="1"/>
      <c r="BA8" s="1">
        <v>59</v>
      </c>
      <c r="BB8" s="1">
        <v>16</v>
      </c>
      <c r="BC8" s="16">
        <f t="shared" si="11"/>
        <v>0.80246913580246915</v>
      </c>
      <c r="BD8" s="17">
        <f t="shared" si="12"/>
        <v>0.72839506172839508</v>
      </c>
      <c r="BE8" s="23"/>
      <c r="BF8" s="1">
        <f t="shared" si="13"/>
        <v>0</v>
      </c>
      <c r="BG8" s="1">
        <v>81</v>
      </c>
      <c r="BH8" s="1">
        <v>2</v>
      </c>
      <c r="BI8" s="1"/>
      <c r="BJ8" s="1"/>
      <c r="BK8" s="1">
        <v>64</v>
      </c>
      <c r="BL8" s="1">
        <v>15</v>
      </c>
      <c r="BM8" s="16">
        <f t="shared" si="14"/>
        <v>0.81481481481481477</v>
      </c>
      <c r="BN8" s="17">
        <f t="shared" si="15"/>
        <v>0.79012345679012341</v>
      </c>
      <c r="BO8" s="23"/>
      <c r="BP8" s="1">
        <f t="shared" si="16"/>
        <v>0</v>
      </c>
      <c r="BQ8" s="1">
        <v>81</v>
      </c>
      <c r="BR8" s="1">
        <v>1</v>
      </c>
      <c r="BS8" s="1"/>
      <c r="BT8" s="1"/>
      <c r="BU8" s="1">
        <v>66</v>
      </c>
      <c r="BV8" s="1">
        <v>14</v>
      </c>
      <c r="BW8" s="16">
        <f t="shared" si="17"/>
        <v>0.8271604938271605</v>
      </c>
      <c r="BX8" s="17">
        <f t="shared" si="18"/>
        <v>0.81481481481481477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106</v>
      </c>
      <c r="D9" s="2"/>
      <c r="E9" s="2"/>
      <c r="F9" s="8">
        <v>106</v>
      </c>
      <c r="G9" s="23"/>
      <c r="H9" s="1">
        <f t="shared" si="28"/>
        <v>8</v>
      </c>
      <c r="I9" s="1">
        <v>98</v>
      </c>
      <c r="J9" s="1">
        <v>89</v>
      </c>
      <c r="K9" s="1"/>
      <c r="L9" s="1">
        <v>2</v>
      </c>
      <c r="M9" s="1"/>
      <c r="N9" s="1">
        <v>7</v>
      </c>
      <c r="O9" s="16">
        <f t="shared" si="29"/>
        <v>0.9285714285714286</v>
      </c>
      <c r="P9" s="17">
        <f t="shared" si="30"/>
        <v>0</v>
      </c>
      <c r="Q9" s="23">
        <v>1</v>
      </c>
      <c r="R9" s="1">
        <f t="shared" si="1"/>
        <v>2</v>
      </c>
      <c r="S9" s="1">
        <v>97</v>
      </c>
      <c r="T9" s="1">
        <v>84</v>
      </c>
      <c r="U9" s="1"/>
      <c r="V9" s="1">
        <v>2</v>
      </c>
      <c r="W9" s="1"/>
      <c r="X9" s="1">
        <v>11</v>
      </c>
      <c r="Y9" s="16">
        <f t="shared" si="2"/>
        <v>0.88659793814432986</v>
      </c>
      <c r="Z9" s="17">
        <f t="shared" si="3"/>
        <v>0</v>
      </c>
      <c r="AA9" s="23"/>
      <c r="AB9" s="1">
        <f t="shared" si="4"/>
        <v>2</v>
      </c>
      <c r="AC9" s="1">
        <v>95</v>
      </c>
      <c r="AD9" s="1">
        <v>79</v>
      </c>
      <c r="AE9" s="1">
        <v>1</v>
      </c>
      <c r="AF9" s="1">
        <v>1</v>
      </c>
      <c r="AG9" s="1"/>
      <c r="AH9" s="1">
        <v>14</v>
      </c>
      <c r="AI9" s="16">
        <f t="shared" si="5"/>
        <v>0.85263157894736841</v>
      </c>
      <c r="AJ9" s="17">
        <f t="shared" si="6"/>
        <v>0</v>
      </c>
      <c r="AK9" s="23"/>
      <c r="AL9" s="1">
        <f t="shared" si="7"/>
        <v>0</v>
      </c>
      <c r="AM9" s="1">
        <v>95</v>
      </c>
      <c r="AN9" s="1">
        <v>80</v>
      </c>
      <c r="AO9" s="1"/>
      <c r="AP9" s="1">
        <v>1</v>
      </c>
      <c r="AQ9" s="1"/>
      <c r="AR9" s="1">
        <v>14</v>
      </c>
      <c r="AS9" s="16">
        <f t="shared" si="8"/>
        <v>0.85263157894736841</v>
      </c>
      <c r="AT9" s="17">
        <f t="shared" si="9"/>
        <v>0</v>
      </c>
      <c r="AU9" s="23"/>
      <c r="AV9" s="1">
        <f t="shared" si="10"/>
        <v>0</v>
      </c>
      <c r="AW9" s="1">
        <v>95</v>
      </c>
      <c r="AX9" s="1">
        <v>13</v>
      </c>
      <c r="AY9" s="1"/>
      <c r="AZ9" s="1">
        <v>4</v>
      </c>
      <c r="BA9" s="1">
        <v>61</v>
      </c>
      <c r="BB9" s="1">
        <v>17</v>
      </c>
      <c r="BC9" s="16">
        <f t="shared" si="11"/>
        <v>0.82105263157894737</v>
      </c>
      <c r="BD9" s="17">
        <f t="shared" si="12"/>
        <v>0.64210526315789473</v>
      </c>
      <c r="BE9" s="23"/>
      <c r="BF9" s="1">
        <f t="shared" si="13"/>
        <v>0</v>
      </c>
      <c r="BG9" s="1">
        <v>95</v>
      </c>
      <c r="BH9" s="1">
        <v>2</v>
      </c>
      <c r="BI9" s="1"/>
      <c r="BJ9" s="1">
        <v>1</v>
      </c>
      <c r="BK9" s="1">
        <v>72</v>
      </c>
      <c r="BL9" s="1">
        <v>20</v>
      </c>
      <c r="BM9" s="16">
        <f t="shared" si="14"/>
        <v>0.78947368421052633</v>
      </c>
      <c r="BN9" s="17">
        <f t="shared" si="15"/>
        <v>0.75789473684210529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139</v>
      </c>
      <c r="D10" s="2">
        <v>2</v>
      </c>
      <c r="E10" s="2"/>
      <c r="F10" s="8">
        <v>137</v>
      </c>
      <c r="G10" s="23">
        <v>4</v>
      </c>
      <c r="H10" s="1">
        <f t="shared" si="28"/>
        <v>10</v>
      </c>
      <c r="I10" s="1">
        <v>131</v>
      </c>
      <c r="J10" s="1">
        <v>118</v>
      </c>
      <c r="K10" s="1"/>
      <c r="L10" s="1">
        <v>3</v>
      </c>
      <c r="M10" s="1"/>
      <c r="N10" s="1">
        <v>10</v>
      </c>
      <c r="O10" s="16">
        <f t="shared" si="29"/>
        <v>0.92366412213740456</v>
      </c>
      <c r="P10" s="17">
        <f t="shared" si="30"/>
        <v>0</v>
      </c>
      <c r="Q10" s="23">
        <v>2</v>
      </c>
      <c r="R10" s="1">
        <f t="shared" si="1"/>
        <v>4</v>
      </c>
      <c r="S10" s="1">
        <v>129</v>
      </c>
      <c r="T10" s="1">
        <v>106</v>
      </c>
      <c r="U10" s="1"/>
      <c r="V10" s="1">
        <v>4</v>
      </c>
      <c r="W10" s="1"/>
      <c r="X10" s="1">
        <v>19</v>
      </c>
      <c r="Y10" s="16">
        <f t="shared" si="2"/>
        <v>0.8527131782945736</v>
      </c>
      <c r="Z10" s="17">
        <f t="shared" si="3"/>
        <v>0</v>
      </c>
      <c r="AA10" s="23"/>
      <c r="AB10" s="1">
        <f t="shared" si="4"/>
        <v>0</v>
      </c>
      <c r="AC10" s="1">
        <v>129</v>
      </c>
      <c r="AD10" s="1">
        <v>101</v>
      </c>
      <c r="AE10" s="1"/>
      <c r="AF10" s="1">
        <v>1</v>
      </c>
      <c r="AG10" s="1"/>
      <c r="AH10" s="1">
        <v>27</v>
      </c>
      <c r="AI10" s="16">
        <f t="shared" si="5"/>
        <v>0.79069767441860461</v>
      </c>
      <c r="AJ10" s="17">
        <f t="shared" si="6"/>
        <v>0</v>
      </c>
      <c r="AK10" s="23"/>
      <c r="AL10" s="1">
        <f t="shared" si="7"/>
        <v>0</v>
      </c>
      <c r="AM10" s="1">
        <v>129</v>
      </c>
      <c r="AN10" s="1">
        <v>99</v>
      </c>
      <c r="AO10" s="1"/>
      <c r="AP10" s="1">
        <v>1</v>
      </c>
      <c r="AQ10" s="1"/>
      <c r="AR10" s="1">
        <v>29</v>
      </c>
      <c r="AS10" s="16">
        <f t="shared" si="8"/>
        <v>0.77519379844961245</v>
      </c>
      <c r="AT10" s="17">
        <f t="shared" si="9"/>
        <v>0</v>
      </c>
      <c r="AU10" s="23"/>
      <c r="AV10" s="1">
        <f t="shared" si="10"/>
        <v>1</v>
      </c>
      <c r="AW10" s="1">
        <v>128</v>
      </c>
      <c r="AX10" s="1">
        <v>17</v>
      </c>
      <c r="AY10" s="1"/>
      <c r="AZ10" s="1"/>
      <c r="BA10" s="1">
        <v>79</v>
      </c>
      <c r="BB10" s="1">
        <v>32</v>
      </c>
      <c r="BC10" s="16">
        <f t="shared" si="11"/>
        <v>0.75</v>
      </c>
      <c r="BD10" s="17">
        <f t="shared" si="12"/>
        <v>0.6171875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87</v>
      </c>
      <c r="D11" s="2"/>
      <c r="E11" s="2"/>
      <c r="F11" s="8">
        <v>87</v>
      </c>
      <c r="G11" s="23">
        <v>1</v>
      </c>
      <c r="H11" s="1">
        <f t="shared" si="28"/>
        <v>7</v>
      </c>
      <c r="I11" s="1">
        <v>81</v>
      </c>
      <c r="J11" s="1">
        <v>70</v>
      </c>
      <c r="K11" s="1"/>
      <c r="L11" s="1">
        <v>6</v>
      </c>
      <c r="M11" s="1"/>
      <c r="N11" s="1">
        <v>5</v>
      </c>
      <c r="O11" s="16">
        <f t="shared" si="29"/>
        <v>0.93827160493827155</v>
      </c>
      <c r="P11" s="17">
        <f t="shared" si="30"/>
        <v>0</v>
      </c>
      <c r="Q11" s="23"/>
      <c r="R11" s="1">
        <f t="shared" si="1"/>
        <v>3</v>
      </c>
      <c r="S11" s="1">
        <v>78</v>
      </c>
      <c r="T11" s="1">
        <v>63</v>
      </c>
      <c r="U11" s="1"/>
      <c r="V11" s="1"/>
      <c r="W11" s="1"/>
      <c r="X11" s="1">
        <v>15</v>
      </c>
      <c r="Y11" s="16">
        <f t="shared" si="2"/>
        <v>0.80769230769230771</v>
      </c>
      <c r="Z11" s="17">
        <f t="shared" si="3"/>
        <v>0</v>
      </c>
      <c r="AA11" s="23"/>
      <c r="AB11" s="1">
        <f t="shared" si="4"/>
        <v>0</v>
      </c>
      <c r="AC11" s="1">
        <v>78</v>
      </c>
      <c r="AD11" s="1">
        <v>61</v>
      </c>
      <c r="AE11" s="1"/>
      <c r="AF11" s="1">
        <v>1</v>
      </c>
      <c r="AG11" s="1"/>
      <c r="AH11" s="1">
        <v>16</v>
      </c>
      <c r="AI11" s="16">
        <f t="shared" si="5"/>
        <v>0.79487179487179482</v>
      </c>
      <c r="AJ11" s="17">
        <f t="shared" si="6"/>
        <v>0</v>
      </c>
      <c r="AK11" s="23"/>
      <c r="AL11" s="1">
        <f t="shared" si="7"/>
        <v>0</v>
      </c>
      <c r="AM11" s="1">
        <v>78</v>
      </c>
      <c r="AN11" s="1">
        <v>60</v>
      </c>
      <c r="AO11" s="1"/>
      <c r="AP11" s="1">
        <v>1</v>
      </c>
      <c r="AQ11" s="1"/>
      <c r="AR11" s="1">
        <v>17</v>
      </c>
      <c r="AS11" s="16">
        <f t="shared" si="8"/>
        <v>0.78205128205128205</v>
      </c>
      <c r="AT11" s="17">
        <f t="shared" si="9"/>
        <v>0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75</v>
      </c>
      <c r="D12" s="2"/>
      <c r="E12" s="2"/>
      <c r="F12" s="8">
        <v>75</v>
      </c>
      <c r="G12" s="23">
        <v>1</v>
      </c>
      <c r="H12" s="1">
        <f t="shared" si="28"/>
        <v>4</v>
      </c>
      <c r="I12" s="1">
        <v>72</v>
      </c>
      <c r="J12" s="1">
        <v>67</v>
      </c>
      <c r="K12" s="1"/>
      <c r="L12" s="1">
        <v>5</v>
      </c>
      <c r="M12" s="1"/>
      <c r="N12" s="1"/>
      <c r="O12" s="18">
        <f t="shared" si="29"/>
        <v>1</v>
      </c>
      <c r="P12" s="19">
        <f t="shared" si="30"/>
        <v>0</v>
      </c>
      <c r="Q12" s="23"/>
      <c r="R12" s="1">
        <f t="shared" si="1"/>
        <v>2</v>
      </c>
      <c r="S12" s="1">
        <v>70</v>
      </c>
      <c r="T12" s="1">
        <v>57</v>
      </c>
      <c r="U12" s="1"/>
      <c r="V12" s="1">
        <v>2</v>
      </c>
      <c r="W12" s="1"/>
      <c r="X12" s="1">
        <v>11</v>
      </c>
      <c r="Y12" s="18">
        <f t="shared" si="2"/>
        <v>0.84285714285714286</v>
      </c>
      <c r="Z12" s="19">
        <f t="shared" si="3"/>
        <v>0</v>
      </c>
      <c r="AA12" s="23"/>
      <c r="AB12" s="1">
        <f t="shared" si="4"/>
        <v>1</v>
      </c>
      <c r="AC12" s="1">
        <v>69</v>
      </c>
      <c r="AD12" s="1">
        <v>53</v>
      </c>
      <c r="AE12" s="1"/>
      <c r="AF12" s="1">
        <v>1</v>
      </c>
      <c r="AG12" s="1"/>
      <c r="AH12" s="1">
        <v>15</v>
      </c>
      <c r="AI12" s="18">
        <f t="shared" si="5"/>
        <v>0.78260869565217395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75</v>
      </c>
      <c r="D13" s="2"/>
      <c r="E13" s="2"/>
      <c r="F13" s="8">
        <v>75</v>
      </c>
      <c r="G13" s="23"/>
      <c r="H13" s="1">
        <f t="shared" si="28"/>
        <v>0</v>
      </c>
      <c r="I13" s="1">
        <v>75</v>
      </c>
      <c r="J13" s="1">
        <v>68</v>
      </c>
      <c r="K13" s="1"/>
      <c r="L13" s="1">
        <v>4</v>
      </c>
      <c r="M13" s="1"/>
      <c r="N13" s="1">
        <v>3</v>
      </c>
      <c r="O13" s="18">
        <f t="shared" si="29"/>
        <v>0.96</v>
      </c>
      <c r="P13" s="19">
        <f t="shared" si="30"/>
        <v>0</v>
      </c>
      <c r="Q13" s="23"/>
      <c r="R13" s="1">
        <f t="shared" si="1"/>
        <v>9</v>
      </c>
      <c r="S13" s="1">
        <v>66</v>
      </c>
      <c r="T13" s="1">
        <v>53</v>
      </c>
      <c r="U13" s="1"/>
      <c r="V13" s="1">
        <v>1</v>
      </c>
      <c r="W13" s="1"/>
      <c r="X13" s="1">
        <v>12</v>
      </c>
      <c r="Y13" s="18">
        <f t="shared" si="2"/>
        <v>0.81818181818181823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64</v>
      </c>
      <c r="D14" s="2"/>
      <c r="E14" s="2"/>
      <c r="F14" s="9">
        <v>64</v>
      </c>
      <c r="G14" s="24">
        <v>1</v>
      </c>
      <c r="H14" s="25">
        <f t="shared" si="28"/>
        <v>3</v>
      </c>
      <c r="I14" s="25">
        <v>62</v>
      </c>
      <c r="J14" s="25">
        <v>57</v>
      </c>
      <c r="K14" s="10"/>
      <c r="L14" s="10">
        <v>3</v>
      </c>
      <c r="M14" s="10"/>
      <c r="N14" s="10">
        <v>2</v>
      </c>
      <c r="O14" s="20">
        <f t="shared" si="29"/>
        <v>0.967741935483871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Architecture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34</v>
      </c>
      <c r="D19" s="3"/>
      <c r="E19" s="3"/>
      <c r="F19" s="8">
        <v>34</v>
      </c>
      <c r="G19" s="22"/>
      <c r="H19" s="1">
        <f t="shared" ref="H19:H28" si="32">IF(ISNUMBER(I19),F19-I19+G19,"")</f>
        <v>0</v>
      </c>
      <c r="I19" s="1">
        <v>34</v>
      </c>
      <c r="J19" s="1">
        <v>31</v>
      </c>
      <c r="K19" s="4"/>
      <c r="L19" s="4"/>
      <c r="M19" s="4"/>
      <c r="N19" s="5">
        <v>3</v>
      </c>
      <c r="O19" s="16">
        <f t="shared" ref="O19:O28" si="33">IF(I19="","",((J19+K19+L19+M19)/I19))</f>
        <v>0.91176470588235292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34</v>
      </c>
      <c r="T19" s="1">
        <v>29</v>
      </c>
      <c r="U19" s="4"/>
      <c r="V19" s="4"/>
      <c r="W19" s="4"/>
      <c r="X19" s="5">
        <v>5</v>
      </c>
      <c r="Y19" s="16">
        <f t="shared" ref="Y19:Y28" si="36">IF(S19="","",((T19+U19+V19+W19)/S19))</f>
        <v>0.8529411764705882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34</v>
      </c>
      <c r="AD19" s="1">
        <v>23</v>
      </c>
      <c r="AE19" s="4"/>
      <c r="AF19" s="4"/>
      <c r="AG19" s="4">
        <v>5</v>
      </c>
      <c r="AH19" s="5">
        <v>6</v>
      </c>
      <c r="AI19" s="16">
        <f t="shared" ref="AI19:AI28" si="39">IF(AC19="","",((AD19+AE19+AF19+AG19)/AC19))</f>
        <v>0.82352941176470584</v>
      </c>
      <c r="AJ19" s="17">
        <f t="shared" ref="AJ19:AJ28" si="40">IF(AC19="","",(AG19/AC19))</f>
        <v>0.14705882352941177</v>
      </c>
      <c r="AK19" s="22"/>
      <c r="AL19" s="1">
        <f t="shared" ref="AL19:AL28" si="41">IF(ISNUMBER(AM19),AC19-AM19+AK19,"")</f>
        <v>0</v>
      </c>
      <c r="AM19" s="1">
        <v>34</v>
      </c>
      <c r="AN19" s="1">
        <v>10</v>
      </c>
      <c r="AO19" s="4"/>
      <c r="AP19" s="4"/>
      <c r="AQ19" s="4">
        <v>17</v>
      </c>
      <c r="AR19" s="5">
        <v>7</v>
      </c>
      <c r="AS19" s="16">
        <f t="shared" ref="AS19:AS28" si="42">IF(AM19="","",((AN19+AO19+AP19+AQ19)/AM19))</f>
        <v>0.79411764705882348</v>
      </c>
      <c r="AT19" s="17">
        <f t="shared" ref="AT19:AT28" si="43">IF(AM19="","",(AQ19/AM19))</f>
        <v>0.5</v>
      </c>
      <c r="AU19" s="22"/>
      <c r="AV19" s="1">
        <f t="shared" ref="AV19:AV28" si="44">IF(ISNUMBER(AW19),AM19-AW19+AU19,"")</f>
        <v>1</v>
      </c>
      <c r="AW19" s="1">
        <v>33</v>
      </c>
      <c r="AX19" s="1">
        <v>1</v>
      </c>
      <c r="AY19" s="4"/>
      <c r="AZ19" s="4"/>
      <c r="BA19" s="4">
        <v>23</v>
      </c>
      <c r="BB19" s="5">
        <v>9</v>
      </c>
      <c r="BC19" s="16">
        <f t="shared" ref="BC19:BC28" si="45">IF(AW19="","",((AX19+AY19+AZ19+BA19)/AW19))</f>
        <v>0.72727272727272729</v>
      </c>
      <c r="BD19" s="17">
        <f t="shared" ref="BD19:BD28" si="46">IF(AW19="","",(BA19/AW19))</f>
        <v>0.69696969696969702</v>
      </c>
      <c r="BE19" s="22"/>
      <c r="BF19" s="1">
        <f t="shared" ref="BF19:BF28" si="47">IF(ISNUMBER(BG19),AW19-BG19+BE19,"")</f>
        <v>-1</v>
      </c>
      <c r="BG19" s="1">
        <v>34</v>
      </c>
      <c r="BH19" s="1"/>
      <c r="BI19" s="4"/>
      <c r="BJ19" s="4"/>
      <c r="BK19" s="4">
        <v>26</v>
      </c>
      <c r="BL19" s="5">
        <v>8</v>
      </c>
      <c r="BM19" s="16">
        <f t="shared" ref="BM19:BM28" si="48">IF(BG19="","",((BH19+BI19+BJ19+BK19)/BG19))</f>
        <v>0.76470588235294112</v>
      </c>
      <c r="BN19" s="17">
        <f t="shared" ref="BN19:BN28" si="49">IF(BG19="","",(BK19/BG19))</f>
        <v>0.76470588235294112</v>
      </c>
      <c r="BO19" s="22"/>
      <c r="BP19" s="1">
        <f t="shared" ref="BP19:BP28" si="50">IF(ISNUMBER(BQ19),BG19-BQ19+BO19,"")</f>
        <v>0</v>
      </c>
      <c r="BQ19" s="1">
        <v>34</v>
      </c>
      <c r="BR19" s="1"/>
      <c r="BS19" s="4"/>
      <c r="BT19" s="4"/>
      <c r="BU19" s="4">
        <v>26</v>
      </c>
      <c r="BV19" s="5">
        <v>8</v>
      </c>
      <c r="BW19" s="16">
        <f t="shared" ref="BW19:BW28" si="51">IF(BQ19="","",((BR19+BS19+BT19+BU19)/BQ19))</f>
        <v>0.76470588235294112</v>
      </c>
      <c r="BX19" s="17">
        <f t="shared" ref="BX19:BX28" si="52">IF(BQ19="","",(BU19/BQ19))</f>
        <v>0.76470588235294112</v>
      </c>
      <c r="BY19" s="22"/>
      <c r="BZ19" s="1">
        <f t="shared" ref="BZ19:BZ28" si="53">IF(ISNUMBER(CA19),BQ19-CA19+BY19,"")</f>
        <v>0</v>
      </c>
      <c r="CA19" s="1">
        <v>34</v>
      </c>
      <c r="CB19" s="1"/>
      <c r="CC19" s="4"/>
      <c r="CD19" s="4"/>
      <c r="CE19" s="4">
        <v>26</v>
      </c>
      <c r="CF19" s="5">
        <v>8</v>
      </c>
      <c r="CG19" s="16">
        <f t="shared" ref="CG19:CG28" si="54">IF(CA19="","",((CB19+CC19+CD19+CE19)/CA19))</f>
        <v>0.76470588235294112</v>
      </c>
      <c r="CH19" s="17">
        <f t="shared" ref="CH19:CH28" si="55">IF(CA19="","",(CE19/CA19))</f>
        <v>0.76470588235294112</v>
      </c>
      <c r="CI19" s="22"/>
      <c r="CJ19" s="1">
        <f t="shared" ref="CJ19:CJ28" si="56">IF(ISNUMBER(CK19),CA19-CK19+CI19,"")</f>
        <v>0</v>
      </c>
      <c r="CK19" s="1">
        <v>34</v>
      </c>
      <c r="CL19" s="1"/>
      <c r="CM19" s="4"/>
      <c r="CN19" s="4"/>
      <c r="CO19" s="4">
        <v>26</v>
      </c>
      <c r="CP19" s="5">
        <v>8</v>
      </c>
      <c r="CQ19" s="16">
        <f t="shared" ref="CQ19:CQ28" si="57">IF(CK19="","",((CL19+CM19+CN19+CO19)/CK19))</f>
        <v>0.76470588235294112</v>
      </c>
      <c r="CR19" s="17">
        <f t="shared" ref="CR19:CR28" si="58">IF(CK19="","",(CO19/CK19))</f>
        <v>0.76470588235294112</v>
      </c>
      <c r="CS19" s="22"/>
      <c r="CT19" s="1">
        <f t="shared" ref="CT19:CT28" si="59">IF(ISNUMBER(CU19),CK19-CU19+CS19,"")</f>
        <v>0</v>
      </c>
      <c r="CU19" s="1">
        <v>34</v>
      </c>
      <c r="CV19" s="1"/>
      <c r="CW19" s="4"/>
      <c r="CX19" s="4"/>
      <c r="CY19" s="4">
        <v>26</v>
      </c>
      <c r="CZ19" s="5">
        <v>8</v>
      </c>
      <c r="DA19" s="16">
        <f t="shared" ref="DA19:DA28" si="60">IF(CU19="","",((CV19+CW19+CX19+CY19)/CU19))</f>
        <v>0.76470588235294112</v>
      </c>
      <c r="DB19" s="17">
        <f t="shared" ref="DB19:DB28" si="61">IF(CU19="","",(CY19/CU19))</f>
        <v>0.76470588235294112</v>
      </c>
    </row>
    <row r="20" spans="2:106" ht="14" x14ac:dyDescent="0.15">
      <c r="B20" s="4" t="s">
        <v>22</v>
      </c>
      <c r="C20" s="2">
        <f t="shared" si="31"/>
        <v>51</v>
      </c>
      <c r="D20" s="2"/>
      <c r="E20" s="2">
        <v>1</v>
      </c>
      <c r="F20" s="8">
        <v>50</v>
      </c>
      <c r="G20" s="23"/>
      <c r="H20" s="1">
        <f t="shared" si="32"/>
        <v>0</v>
      </c>
      <c r="I20" s="1">
        <v>50</v>
      </c>
      <c r="J20" s="1">
        <v>42</v>
      </c>
      <c r="K20" s="1"/>
      <c r="L20" s="1"/>
      <c r="M20" s="1"/>
      <c r="N20" s="1">
        <v>8</v>
      </c>
      <c r="O20" s="16">
        <f t="shared" si="33"/>
        <v>0.84</v>
      </c>
      <c r="P20" s="17">
        <f t="shared" si="34"/>
        <v>0</v>
      </c>
      <c r="Q20" s="23"/>
      <c r="R20" s="1">
        <f t="shared" si="35"/>
        <v>0</v>
      </c>
      <c r="S20" s="1">
        <v>50</v>
      </c>
      <c r="T20" s="1">
        <v>40</v>
      </c>
      <c r="U20" s="1">
        <v>1</v>
      </c>
      <c r="V20" s="1"/>
      <c r="W20" s="1"/>
      <c r="X20" s="1">
        <v>9</v>
      </c>
      <c r="Y20" s="16">
        <f t="shared" si="36"/>
        <v>0.82</v>
      </c>
      <c r="Z20" s="17">
        <f t="shared" si="37"/>
        <v>0</v>
      </c>
      <c r="AA20" s="23"/>
      <c r="AB20" s="1">
        <f t="shared" si="38"/>
        <v>1</v>
      </c>
      <c r="AC20" s="1">
        <v>49</v>
      </c>
      <c r="AD20" s="1">
        <v>36</v>
      </c>
      <c r="AE20" s="1"/>
      <c r="AF20" s="1"/>
      <c r="AG20" s="1">
        <v>2</v>
      </c>
      <c r="AH20" s="1">
        <v>11</v>
      </c>
      <c r="AI20" s="16">
        <f t="shared" si="39"/>
        <v>0.77551020408163263</v>
      </c>
      <c r="AJ20" s="17">
        <f t="shared" si="40"/>
        <v>4.0816326530612242E-2</v>
      </c>
      <c r="AK20" s="23"/>
      <c r="AL20" s="1">
        <f t="shared" si="41"/>
        <v>0</v>
      </c>
      <c r="AM20" s="1">
        <v>49</v>
      </c>
      <c r="AN20" s="1">
        <v>29</v>
      </c>
      <c r="AO20" s="1"/>
      <c r="AP20" s="1"/>
      <c r="AQ20" s="1">
        <v>8</v>
      </c>
      <c r="AR20" s="1">
        <v>12</v>
      </c>
      <c r="AS20" s="16">
        <f t="shared" si="42"/>
        <v>0.75510204081632648</v>
      </c>
      <c r="AT20" s="17">
        <f t="shared" si="43"/>
        <v>0.16326530612244897</v>
      </c>
      <c r="AU20" s="23">
        <v>1</v>
      </c>
      <c r="AV20" s="1">
        <f t="shared" si="44"/>
        <v>0</v>
      </c>
      <c r="AW20" s="1">
        <v>50</v>
      </c>
      <c r="AX20" s="1">
        <v>3</v>
      </c>
      <c r="AY20" s="1"/>
      <c r="AZ20" s="1">
        <v>1</v>
      </c>
      <c r="BA20" s="1">
        <v>31</v>
      </c>
      <c r="BB20" s="1">
        <v>15</v>
      </c>
      <c r="BC20" s="16">
        <f t="shared" si="45"/>
        <v>0.7</v>
      </c>
      <c r="BD20" s="17">
        <f t="shared" si="46"/>
        <v>0.62</v>
      </c>
      <c r="BE20" s="23"/>
      <c r="BF20" s="1">
        <f t="shared" si="47"/>
        <v>0</v>
      </c>
      <c r="BG20" s="1">
        <v>50</v>
      </c>
      <c r="BH20" s="1">
        <v>1</v>
      </c>
      <c r="BI20" s="1"/>
      <c r="BJ20" s="1">
        <v>1</v>
      </c>
      <c r="BK20" s="1">
        <v>35</v>
      </c>
      <c r="BL20" s="1">
        <v>13</v>
      </c>
      <c r="BM20" s="16">
        <f t="shared" si="48"/>
        <v>0.74</v>
      </c>
      <c r="BN20" s="17">
        <f t="shared" si="49"/>
        <v>0.7</v>
      </c>
      <c r="BO20" s="23"/>
      <c r="BP20" s="1">
        <f t="shared" si="50"/>
        <v>0</v>
      </c>
      <c r="BQ20" s="1">
        <v>50</v>
      </c>
      <c r="BR20" s="1">
        <v>1</v>
      </c>
      <c r="BS20" s="1"/>
      <c r="BT20" s="1"/>
      <c r="BU20" s="1">
        <v>35</v>
      </c>
      <c r="BV20" s="1">
        <v>14</v>
      </c>
      <c r="BW20" s="16">
        <f t="shared" si="51"/>
        <v>0.72</v>
      </c>
      <c r="BX20" s="17">
        <f t="shared" si="52"/>
        <v>0.7</v>
      </c>
      <c r="BY20" s="23"/>
      <c r="BZ20" s="1">
        <f t="shared" si="53"/>
        <v>0</v>
      </c>
      <c r="CA20" s="1">
        <v>50</v>
      </c>
      <c r="CB20" s="1"/>
      <c r="CC20" s="1"/>
      <c r="CD20" s="1"/>
      <c r="CE20" s="1">
        <v>36</v>
      </c>
      <c r="CF20" s="1">
        <v>14</v>
      </c>
      <c r="CG20" s="16">
        <f t="shared" si="54"/>
        <v>0.72</v>
      </c>
      <c r="CH20" s="17">
        <f t="shared" si="55"/>
        <v>0.72</v>
      </c>
      <c r="CI20" s="23"/>
      <c r="CJ20" s="1">
        <f t="shared" si="56"/>
        <v>1</v>
      </c>
      <c r="CK20" s="1">
        <v>49</v>
      </c>
      <c r="CL20" s="1"/>
      <c r="CM20" s="1"/>
      <c r="CN20" s="1"/>
      <c r="CO20" s="1">
        <v>37</v>
      </c>
      <c r="CP20" s="1">
        <v>12</v>
      </c>
      <c r="CQ20" s="16">
        <f t="shared" si="57"/>
        <v>0.75510204081632648</v>
      </c>
      <c r="CR20" s="17">
        <f t="shared" si="58"/>
        <v>0.75510204081632648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71</v>
      </c>
      <c r="D21" s="2">
        <v>1</v>
      </c>
      <c r="E21" s="2"/>
      <c r="F21" s="8">
        <v>70</v>
      </c>
      <c r="G21" s="23"/>
      <c r="H21" s="1">
        <f t="shared" si="32"/>
        <v>1</v>
      </c>
      <c r="I21" s="1">
        <v>69</v>
      </c>
      <c r="J21" s="1">
        <v>58</v>
      </c>
      <c r="K21" s="1"/>
      <c r="L21" s="1">
        <v>1</v>
      </c>
      <c r="M21" s="1"/>
      <c r="N21" s="1">
        <v>10</v>
      </c>
      <c r="O21" s="16">
        <f t="shared" si="33"/>
        <v>0.85507246376811596</v>
      </c>
      <c r="P21" s="17">
        <f t="shared" si="34"/>
        <v>0</v>
      </c>
      <c r="Q21" s="23"/>
      <c r="R21" s="1">
        <f t="shared" si="35"/>
        <v>0</v>
      </c>
      <c r="S21" s="1">
        <v>69</v>
      </c>
      <c r="T21" s="1">
        <v>52</v>
      </c>
      <c r="U21" s="1">
        <v>1</v>
      </c>
      <c r="V21" s="1">
        <v>2</v>
      </c>
      <c r="W21" s="1"/>
      <c r="X21" s="1">
        <v>14</v>
      </c>
      <c r="Y21" s="16">
        <f t="shared" si="36"/>
        <v>0.79710144927536231</v>
      </c>
      <c r="Z21" s="17">
        <f t="shared" si="37"/>
        <v>0</v>
      </c>
      <c r="AA21" s="23"/>
      <c r="AB21" s="1">
        <f t="shared" si="38"/>
        <v>0</v>
      </c>
      <c r="AC21" s="1">
        <v>69</v>
      </c>
      <c r="AD21" s="1">
        <v>47</v>
      </c>
      <c r="AE21" s="1">
        <v>1</v>
      </c>
      <c r="AF21" s="1"/>
      <c r="AG21" s="1">
        <v>4</v>
      </c>
      <c r="AH21" s="1">
        <v>17</v>
      </c>
      <c r="AI21" s="16">
        <f t="shared" si="39"/>
        <v>0.75362318840579712</v>
      </c>
      <c r="AJ21" s="17">
        <f t="shared" si="40"/>
        <v>5.7971014492753624E-2</v>
      </c>
      <c r="AK21" s="23"/>
      <c r="AL21" s="1">
        <f t="shared" si="41"/>
        <v>0</v>
      </c>
      <c r="AM21" s="1">
        <v>69</v>
      </c>
      <c r="AN21" s="1">
        <v>30</v>
      </c>
      <c r="AO21" s="1"/>
      <c r="AP21" s="1">
        <v>4</v>
      </c>
      <c r="AQ21" s="1">
        <v>17</v>
      </c>
      <c r="AR21" s="1">
        <v>18</v>
      </c>
      <c r="AS21" s="16">
        <f t="shared" si="42"/>
        <v>0.73913043478260865</v>
      </c>
      <c r="AT21" s="17">
        <f t="shared" si="43"/>
        <v>0.24637681159420291</v>
      </c>
      <c r="AU21" s="23"/>
      <c r="AV21" s="1">
        <f t="shared" si="44"/>
        <v>1</v>
      </c>
      <c r="AW21" s="1">
        <v>68</v>
      </c>
      <c r="AX21" s="1">
        <v>3</v>
      </c>
      <c r="AY21" s="1">
        <v>1</v>
      </c>
      <c r="AZ21" s="1">
        <v>2</v>
      </c>
      <c r="BA21" s="1">
        <v>44</v>
      </c>
      <c r="BB21" s="1">
        <v>18</v>
      </c>
      <c r="BC21" s="16">
        <f t="shared" si="45"/>
        <v>0.73529411764705888</v>
      </c>
      <c r="BD21" s="17">
        <f t="shared" si="46"/>
        <v>0.6470588235294118</v>
      </c>
      <c r="BE21" s="23"/>
      <c r="BF21" s="1">
        <f t="shared" si="47"/>
        <v>0</v>
      </c>
      <c r="BG21" s="1">
        <v>68</v>
      </c>
      <c r="BH21" s="1"/>
      <c r="BI21" s="1"/>
      <c r="BJ21" s="1">
        <v>1</v>
      </c>
      <c r="BK21" s="1">
        <v>46</v>
      </c>
      <c r="BL21" s="1">
        <v>21</v>
      </c>
      <c r="BM21" s="16">
        <f t="shared" si="48"/>
        <v>0.69117647058823528</v>
      </c>
      <c r="BN21" s="17">
        <f t="shared" si="49"/>
        <v>0.67647058823529416</v>
      </c>
      <c r="BO21" s="23"/>
      <c r="BP21" s="1">
        <f t="shared" si="50"/>
        <v>0</v>
      </c>
      <c r="BQ21" s="1">
        <v>68</v>
      </c>
      <c r="BR21" s="1"/>
      <c r="BS21" s="1"/>
      <c r="BT21" s="1"/>
      <c r="BU21" s="1">
        <v>46</v>
      </c>
      <c r="BV21" s="1">
        <v>22</v>
      </c>
      <c r="BW21" s="16">
        <f t="shared" si="51"/>
        <v>0.67647058823529416</v>
      </c>
      <c r="BX21" s="17">
        <f t="shared" si="52"/>
        <v>0.67647058823529416</v>
      </c>
      <c r="BY21" s="23"/>
      <c r="BZ21" s="1">
        <f t="shared" si="53"/>
        <v>0</v>
      </c>
      <c r="CA21" s="1">
        <v>68</v>
      </c>
      <c r="CB21" s="1">
        <v>3</v>
      </c>
      <c r="CC21" s="1"/>
      <c r="CD21" s="1"/>
      <c r="CE21" s="1">
        <v>46</v>
      </c>
      <c r="CF21" s="1">
        <v>19</v>
      </c>
      <c r="CG21" s="16">
        <f t="shared" si="54"/>
        <v>0.72058823529411764</v>
      </c>
      <c r="CH21" s="17">
        <f t="shared" si="55"/>
        <v>0.67647058823529416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57</v>
      </c>
      <c r="D22" s="2"/>
      <c r="E22" s="2"/>
      <c r="F22" s="8">
        <v>57</v>
      </c>
      <c r="G22" s="23"/>
      <c r="H22" s="1">
        <f t="shared" si="32"/>
        <v>0</v>
      </c>
      <c r="I22" s="1">
        <v>57</v>
      </c>
      <c r="J22" s="1">
        <v>51</v>
      </c>
      <c r="K22" s="1"/>
      <c r="L22" s="1"/>
      <c r="M22" s="1"/>
      <c r="N22" s="1">
        <v>6</v>
      </c>
      <c r="O22" s="16">
        <f t="shared" si="33"/>
        <v>0.89473684210526316</v>
      </c>
      <c r="P22" s="17">
        <f t="shared" si="34"/>
        <v>0</v>
      </c>
      <c r="Q22" s="23">
        <v>1</v>
      </c>
      <c r="R22" s="1">
        <f t="shared" si="35"/>
        <v>0</v>
      </c>
      <c r="S22" s="1">
        <v>58</v>
      </c>
      <c r="T22" s="1">
        <v>48</v>
      </c>
      <c r="U22" s="1">
        <v>1</v>
      </c>
      <c r="V22" s="1"/>
      <c r="W22" s="1">
        <v>2</v>
      </c>
      <c r="X22" s="1">
        <v>7</v>
      </c>
      <c r="Y22" s="16">
        <f t="shared" si="36"/>
        <v>0.87931034482758619</v>
      </c>
      <c r="Z22" s="17">
        <f t="shared" si="37"/>
        <v>3.4482758620689655E-2</v>
      </c>
      <c r="AA22" s="23"/>
      <c r="AB22" s="1">
        <f t="shared" si="38"/>
        <v>2</v>
      </c>
      <c r="AC22" s="1">
        <v>56</v>
      </c>
      <c r="AD22" s="1">
        <v>40</v>
      </c>
      <c r="AE22" s="1"/>
      <c r="AF22" s="1">
        <v>2</v>
      </c>
      <c r="AG22" s="1">
        <v>4</v>
      </c>
      <c r="AH22" s="1">
        <v>10</v>
      </c>
      <c r="AI22" s="16">
        <f t="shared" si="39"/>
        <v>0.8214285714285714</v>
      </c>
      <c r="AJ22" s="17">
        <f t="shared" si="40"/>
        <v>7.1428571428571425E-2</v>
      </c>
      <c r="AK22" s="23"/>
      <c r="AL22" s="1">
        <f t="shared" si="41"/>
        <v>0</v>
      </c>
      <c r="AM22" s="1">
        <v>56</v>
      </c>
      <c r="AN22" s="1">
        <v>22</v>
      </c>
      <c r="AO22" s="1">
        <v>2</v>
      </c>
      <c r="AP22" s="1">
        <v>2</v>
      </c>
      <c r="AQ22" s="1">
        <v>19</v>
      </c>
      <c r="AR22" s="1">
        <v>11</v>
      </c>
      <c r="AS22" s="16">
        <f t="shared" si="42"/>
        <v>0.8035714285714286</v>
      </c>
      <c r="AT22" s="17">
        <f t="shared" si="43"/>
        <v>0.3392857142857143</v>
      </c>
      <c r="AU22" s="23"/>
      <c r="AV22" s="1">
        <f t="shared" si="44"/>
        <v>0</v>
      </c>
      <c r="AW22" s="1">
        <v>56</v>
      </c>
      <c r="AX22" s="1">
        <v>3</v>
      </c>
      <c r="AY22" s="1"/>
      <c r="AZ22" s="1"/>
      <c r="BA22" s="1">
        <v>40</v>
      </c>
      <c r="BB22" s="1">
        <v>13</v>
      </c>
      <c r="BC22" s="16">
        <f t="shared" si="45"/>
        <v>0.7678571428571429</v>
      </c>
      <c r="BD22" s="17">
        <f t="shared" si="46"/>
        <v>0.7142857142857143</v>
      </c>
      <c r="BE22" s="23"/>
      <c r="BF22" s="1">
        <f t="shared" si="47"/>
        <v>0</v>
      </c>
      <c r="BG22" s="1">
        <v>56</v>
      </c>
      <c r="BH22" s="1">
        <v>3</v>
      </c>
      <c r="BI22" s="1"/>
      <c r="BJ22" s="1">
        <v>1</v>
      </c>
      <c r="BK22" s="1">
        <v>42</v>
      </c>
      <c r="BL22" s="1">
        <v>10</v>
      </c>
      <c r="BM22" s="16">
        <f t="shared" si="48"/>
        <v>0.8214285714285714</v>
      </c>
      <c r="BN22" s="17">
        <f t="shared" si="49"/>
        <v>0.75</v>
      </c>
      <c r="BO22" s="23"/>
      <c r="BP22" s="1">
        <f t="shared" si="50"/>
        <v>0</v>
      </c>
      <c r="BQ22" s="1">
        <v>56</v>
      </c>
      <c r="BR22" s="1">
        <v>1</v>
      </c>
      <c r="BS22" s="1"/>
      <c r="BT22" s="1"/>
      <c r="BU22" s="1">
        <v>44</v>
      </c>
      <c r="BV22" s="1">
        <v>11</v>
      </c>
      <c r="BW22" s="16">
        <f t="shared" si="51"/>
        <v>0.8035714285714286</v>
      </c>
      <c r="BX22" s="17">
        <f t="shared" si="52"/>
        <v>0.7857142857142857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42</v>
      </c>
      <c r="D23" s="2"/>
      <c r="E23" s="2"/>
      <c r="F23" s="8">
        <v>42</v>
      </c>
      <c r="G23" s="23">
        <v>1</v>
      </c>
      <c r="H23" s="1">
        <f t="shared" si="32"/>
        <v>0</v>
      </c>
      <c r="I23" s="1">
        <v>43</v>
      </c>
      <c r="J23" s="1">
        <v>38</v>
      </c>
      <c r="K23" s="1"/>
      <c r="L23" s="1">
        <v>2</v>
      </c>
      <c r="M23" s="1"/>
      <c r="N23" s="1">
        <v>3</v>
      </c>
      <c r="O23" s="16">
        <f t="shared" si="33"/>
        <v>0.93023255813953487</v>
      </c>
      <c r="P23" s="17">
        <f t="shared" si="34"/>
        <v>0</v>
      </c>
      <c r="Q23" s="23"/>
      <c r="R23" s="1">
        <f t="shared" si="35"/>
        <v>0</v>
      </c>
      <c r="S23" s="1">
        <v>43</v>
      </c>
      <c r="T23" s="1">
        <v>34</v>
      </c>
      <c r="U23" s="1"/>
      <c r="V23" s="1">
        <v>2</v>
      </c>
      <c r="W23" s="1"/>
      <c r="X23" s="1">
        <v>7</v>
      </c>
      <c r="Y23" s="16">
        <f t="shared" si="36"/>
        <v>0.83720930232558144</v>
      </c>
      <c r="Z23" s="17">
        <f t="shared" si="37"/>
        <v>0</v>
      </c>
      <c r="AA23" s="23"/>
      <c r="AB23" s="1">
        <f t="shared" si="38"/>
        <v>0</v>
      </c>
      <c r="AC23" s="1">
        <v>43</v>
      </c>
      <c r="AD23" s="1">
        <v>24</v>
      </c>
      <c r="AE23" s="1"/>
      <c r="AF23" s="1">
        <v>3</v>
      </c>
      <c r="AG23" s="1">
        <v>8</v>
      </c>
      <c r="AH23" s="1">
        <v>8</v>
      </c>
      <c r="AI23" s="16">
        <f t="shared" si="39"/>
        <v>0.81395348837209303</v>
      </c>
      <c r="AJ23" s="17">
        <f t="shared" si="40"/>
        <v>0.18604651162790697</v>
      </c>
      <c r="AK23" s="23"/>
      <c r="AL23" s="1">
        <f t="shared" si="41"/>
        <v>0</v>
      </c>
      <c r="AM23" s="1">
        <v>43</v>
      </c>
      <c r="AN23" s="1">
        <v>12</v>
      </c>
      <c r="AO23" s="1"/>
      <c r="AP23" s="1"/>
      <c r="AQ23" s="1">
        <v>21</v>
      </c>
      <c r="AR23" s="1">
        <v>10</v>
      </c>
      <c r="AS23" s="16">
        <f t="shared" si="42"/>
        <v>0.76744186046511631</v>
      </c>
      <c r="AT23" s="17">
        <f t="shared" si="43"/>
        <v>0.48837209302325579</v>
      </c>
      <c r="AU23" s="23"/>
      <c r="AV23" s="1">
        <f t="shared" si="44"/>
        <v>0</v>
      </c>
      <c r="AW23" s="1">
        <v>43</v>
      </c>
      <c r="AX23" s="1">
        <v>4</v>
      </c>
      <c r="AY23" s="1"/>
      <c r="AZ23" s="1"/>
      <c r="BA23" s="1">
        <v>29</v>
      </c>
      <c r="BB23" s="1">
        <v>10</v>
      </c>
      <c r="BC23" s="16">
        <f t="shared" si="45"/>
        <v>0.76744186046511631</v>
      </c>
      <c r="BD23" s="17">
        <f t="shared" si="46"/>
        <v>0.67441860465116277</v>
      </c>
      <c r="BE23" s="23"/>
      <c r="BF23" s="1">
        <f t="shared" si="47"/>
        <v>0</v>
      </c>
      <c r="BG23" s="1">
        <v>43</v>
      </c>
      <c r="BH23" s="1">
        <v>1</v>
      </c>
      <c r="BI23" s="1"/>
      <c r="BJ23" s="1">
        <v>1</v>
      </c>
      <c r="BK23" s="1">
        <v>31</v>
      </c>
      <c r="BL23" s="1">
        <v>10</v>
      </c>
      <c r="BM23" s="16">
        <f t="shared" si="48"/>
        <v>0.76744186046511631</v>
      </c>
      <c r="BN23" s="17">
        <f t="shared" si="49"/>
        <v>0.72093023255813948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39</v>
      </c>
      <c r="D24" s="2"/>
      <c r="E24" s="2"/>
      <c r="F24" s="8">
        <v>39</v>
      </c>
      <c r="G24" s="23"/>
      <c r="H24" s="1">
        <f t="shared" si="32"/>
        <v>0</v>
      </c>
      <c r="I24" s="1">
        <v>39</v>
      </c>
      <c r="J24" s="1">
        <v>33</v>
      </c>
      <c r="K24" s="1"/>
      <c r="L24" s="1"/>
      <c r="M24" s="1"/>
      <c r="N24" s="1">
        <v>6</v>
      </c>
      <c r="O24" s="16">
        <f t="shared" si="33"/>
        <v>0.84615384615384615</v>
      </c>
      <c r="P24" s="17">
        <f t="shared" si="34"/>
        <v>0</v>
      </c>
      <c r="Q24" s="23"/>
      <c r="R24" s="1">
        <f t="shared" si="35"/>
        <v>0</v>
      </c>
      <c r="S24" s="1">
        <v>39</v>
      </c>
      <c r="T24" s="1">
        <v>32</v>
      </c>
      <c r="U24" s="1"/>
      <c r="V24" s="1">
        <v>1</v>
      </c>
      <c r="W24" s="1"/>
      <c r="X24" s="1">
        <v>6</v>
      </c>
      <c r="Y24" s="16">
        <f t="shared" si="36"/>
        <v>0.84615384615384615</v>
      </c>
      <c r="Z24" s="17">
        <f t="shared" si="37"/>
        <v>0</v>
      </c>
      <c r="AA24" s="23"/>
      <c r="AB24" s="1">
        <f t="shared" si="38"/>
        <v>0</v>
      </c>
      <c r="AC24" s="1">
        <v>39</v>
      </c>
      <c r="AD24" s="1">
        <v>24</v>
      </c>
      <c r="AE24" s="1"/>
      <c r="AF24" s="1">
        <v>1</v>
      </c>
      <c r="AG24" s="1">
        <v>5</v>
      </c>
      <c r="AH24" s="1">
        <v>9</v>
      </c>
      <c r="AI24" s="16">
        <f t="shared" si="39"/>
        <v>0.76923076923076927</v>
      </c>
      <c r="AJ24" s="17">
        <f t="shared" si="40"/>
        <v>0.12820512820512819</v>
      </c>
      <c r="AK24" s="23"/>
      <c r="AL24" s="1">
        <f t="shared" si="41"/>
        <v>0</v>
      </c>
      <c r="AM24" s="1">
        <v>39</v>
      </c>
      <c r="AN24" s="1">
        <v>6</v>
      </c>
      <c r="AO24" s="1"/>
      <c r="AP24" s="1"/>
      <c r="AQ24" s="1">
        <v>22</v>
      </c>
      <c r="AR24" s="1">
        <v>11</v>
      </c>
      <c r="AS24" s="16">
        <f t="shared" si="42"/>
        <v>0.71794871794871795</v>
      </c>
      <c r="AT24" s="17">
        <f t="shared" si="43"/>
        <v>0.5641025641025641</v>
      </c>
      <c r="AU24" s="23"/>
      <c r="AV24" s="1">
        <f t="shared" si="44"/>
        <v>1</v>
      </c>
      <c r="AW24" s="1">
        <v>38</v>
      </c>
      <c r="AX24" s="1"/>
      <c r="AY24" s="1"/>
      <c r="AZ24" s="1"/>
      <c r="BA24" s="1">
        <v>28</v>
      </c>
      <c r="BB24" s="1">
        <v>10</v>
      </c>
      <c r="BC24" s="16">
        <f t="shared" si="45"/>
        <v>0.73684210526315785</v>
      </c>
      <c r="BD24" s="17">
        <f t="shared" si="46"/>
        <v>0.73684210526315785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47</v>
      </c>
      <c r="D25" s="2"/>
      <c r="E25" s="2"/>
      <c r="F25" s="8">
        <v>47</v>
      </c>
      <c r="G25" s="23"/>
      <c r="H25" s="1">
        <f t="shared" si="32"/>
        <v>4</v>
      </c>
      <c r="I25" s="1">
        <v>43</v>
      </c>
      <c r="J25" s="1">
        <v>35</v>
      </c>
      <c r="K25" s="1"/>
      <c r="L25" s="1">
        <v>6</v>
      </c>
      <c r="M25" s="1"/>
      <c r="N25" s="1">
        <v>2</v>
      </c>
      <c r="O25" s="16">
        <f t="shared" si="33"/>
        <v>0.95348837209302328</v>
      </c>
      <c r="P25" s="17">
        <f t="shared" si="34"/>
        <v>0</v>
      </c>
      <c r="Q25" s="23"/>
      <c r="R25" s="1">
        <f t="shared" si="35"/>
        <v>4</v>
      </c>
      <c r="S25" s="1">
        <v>39</v>
      </c>
      <c r="T25" s="1">
        <v>32</v>
      </c>
      <c r="U25" s="1"/>
      <c r="V25" s="1">
        <v>2</v>
      </c>
      <c r="W25" s="1"/>
      <c r="X25" s="1">
        <v>5</v>
      </c>
      <c r="Y25" s="16">
        <f t="shared" si="36"/>
        <v>0.87179487179487181</v>
      </c>
      <c r="Z25" s="17">
        <f t="shared" si="37"/>
        <v>0</v>
      </c>
      <c r="AA25" s="23"/>
      <c r="AB25" s="1">
        <f t="shared" si="38"/>
        <v>0</v>
      </c>
      <c r="AC25" s="1">
        <v>39</v>
      </c>
      <c r="AD25" s="1">
        <v>25</v>
      </c>
      <c r="AE25" s="1"/>
      <c r="AF25" s="1">
        <v>2</v>
      </c>
      <c r="AG25" s="1">
        <v>5</v>
      </c>
      <c r="AH25" s="1">
        <v>7</v>
      </c>
      <c r="AI25" s="16">
        <f t="shared" si="39"/>
        <v>0.82051282051282048</v>
      </c>
      <c r="AJ25" s="17">
        <f t="shared" si="40"/>
        <v>0.12820512820512819</v>
      </c>
      <c r="AK25" s="23"/>
      <c r="AL25" s="1">
        <f t="shared" si="41"/>
        <v>0</v>
      </c>
      <c r="AM25" s="1">
        <v>39</v>
      </c>
      <c r="AN25" s="1">
        <v>15</v>
      </c>
      <c r="AO25" s="1"/>
      <c r="AP25" s="1"/>
      <c r="AQ25" s="1">
        <v>17</v>
      </c>
      <c r="AR25" s="1">
        <v>7</v>
      </c>
      <c r="AS25" s="16">
        <f t="shared" si="42"/>
        <v>0.82051282051282048</v>
      </c>
      <c r="AT25" s="17">
        <f t="shared" si="43"/>
        <v>0.4358974358974359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59</v>
      </c>
      <c r="D26" s="2"/>
      <c r="E26" s="2"/>
      <c r="F26" s="8">
        <v>59</v>
      </c>
      <c r="G26" s="23"/>
      <c r="H26" s="1">
        <f t="shared" si="32"/>
        <v>3</v>
      </c>
      <c r="I26" s="1">
        <v>56</v>
      </c>
      <c r="J26" s="1">
        <v>51</v>
      </c>
      <c r="K26" s="1"/>
      <c r="L26" s="1">
        <v>4</v>
      </c>
      <c r="M26" s="1"/>
      <c r="N26" s="1">
        <v>1</v>
      </c>
      <c r="O26" s="18">
        <f t="shared" si="33"/>
        <v>0.9821428571428571</v>
      </c>
      <c r="P26" s="19">
        <f t="shared" si="34"/>
        <v>0</v>
      </c>
      <c r="Q26" s="23"/>
      <c r="R26" s="1">
        <f t="shared" si="35"/>
        <v>0</v>
      </c>
      <c r="S26" s="1">
        <v>56</v>
      </c>
      <c r="T26" s="1">
        <v>47</v>
      </c>
      <c r="U26" s="1"/>
      <c r="V26" s="1"/>
      <c r="W26" s="1">
        <v>1</v>
      </c>
      <c r="X26" s="1">
        <v>8</v>
      </c>
      <c r="Y26" s="18">
        <f t="shared" si="36"/>
        <v>0.8571428571428571</v>
      </c>
      <c r="Z26" s="19">
        <f t="shared" si="37"/>
        <v>1.7857142857142856E-2</v>
      </c>
      <c r="AA26" s="23"/>
      <c r="AB26" s="1">
        <f t="shared" si="38"/>
        <v>0</v>
      </c>
      <c r="AC26" s="1">
        <v>56</v>
      </c>
      <c r="AD26" s="1">
        <v>38</v>
      </c>
      <c r="AE26" s="1"/>
      <c r="AF26" s="1">
        <v>2</v>
      </c>
      <c r="AG26" s="1">
        <v>9</v>
      </c>
      <c r="AH26" s="1">
        <v>7</v>
      </c>
      <c r="AI26" s="18">
        <f t="shared" si="39"/>
        <v>0.875</v>
      </c>
      <c r="AJ26" s="19">
        <f t="shared" si="40"/>
        <v>0.16071428571428573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47</v>
      </c>
      <c r="D27" s="2"/>
      <c r="E27" s="2"/>
      <c r="F27" s="8">
        <v>47</v>
      </c>
      <c r="G27" s="23"/>
      <c r="H27" s="1">
        <f t="shared" si="32"/>
        <v>0</v>
      </c>
      <c r="I27" s="1">
        <v>47</v>
      </c>
      <c r="J27" s="1">
        <v>44</v>
      </c>
      <c r="K27" s="1"/>
      <c r="L27" s="1">
        <v>2</v>
      </c>
      <c r="M27" s="1"/>
      <c r="N27" s="1">
        <v>1</v>
      </c>
      <c r="O27" s="18">
        <f t="shared" si="33"/>
        <v>0.97872340425531912</v>
      </c>
      <c r="P27" s="19">
        <f t="shared" si="34"/>
        <v>0</v>
      </c>
      <c r="Q27" s="23"/>
      <c r="R27" s="1">
        <f t="shared" si="35"/>
        <v>3</v>
      </c>
      <c r="S27" s="1">
        <v>44</v>
      </c>
      <c r="T27" s="1">
        <v>38</v>
      </c>
      <c r="U27" s="1"/>
      <c r="V27" s="1">
        <v>1</v>
      </c>
      <c r="W27" s="1">
        <v>3</v>
      </c>
      <c r="X27" s="1">
        <v>2</v>
      </c>
      <c r="Y27" s="18">
        <f t="shared" si="36"/>
        <v>0.95454545454545459</v>
      </c>
      <c r="Z27" s="19">
        <f t="shared" si="37"/>
        <v>6.8181818181818177E-2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58</v>
      </c>
      <c r="D28" s="2"/>
      <c r="E28" s="2"/>
      <c r="F28" s="9">
        <v>58</v>
      </c>
      <c r="G28" s="24"/>
      <c r="H28" s="25">
        <f t="shared" si="32"/>
        <v>2</v>
      </c>
      <c r="I28" s="25">
        <v>56</v>
      </c>
      <c r="J28" s="25">
        <v>49</v>
      </c>
      <c r="K28" s="10"/>
      <c r="L28" s="10">
        <v>3</v>
      </c>
      <c r="M28" s="10">
        <v>1</v>
      </c>
      <c r="N28" s="10">
        <v>3</v>
      </c>
      <c r="O28" s="20">
        <f t="shared" si="33"/>
        <v>0.9464285714285714</v>
      </c>
      <c r="P28" s="21">
        <f t="shared" si="34"/>
        <v>1.7857142857142856E-2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51</v>
      </c>
    </row>
    <row r="2" spans="1:106" x14ac:dyDescent="0.15">
      <c r="B2" s="14" t="str">
        <f>"Freshmen Retention - "&amp;$A$1</f>
        <v>Freshmen Retention - Stuart (Undergraduate Business)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>
        <v>6</v>
      </c>
      <c r="H5" s="1">
        <f>IF(ISNUMBER(I5),F5-I5+G5,"")</f>
        <v>0</v>
      </c>
      <c r="I5" s="1">
        <v>6</v>
      </c>
      <c r="J5" s="1">
        <v>6</v>
      </c>
      <c r="K5" s="4"/>
      <c r="L5" s="4"/>
      <c r="M5" s="4"/>
      <c r="N5" s="5"/>
      <c r="O5" s="16">
        <f>IF(I5="","",((J5+K5+L5+M5)/I5))</f>
        <v>1</v>
      </c>
      <c r="P5" s="17">
        <f>IF(I5="","",(M5/I5))</f>
        <v>0</v>
      </c>
      <c r="Q5" s="22">
        <v>4</v>
      </c>
      <c r="R5" s="1">
        <f t="shared" ref="R5:R14" si="1">IF(ISNUMBER(S5),I5-S5+Q5,"")</f>
        <v>0</v>
      </c>
      <c r="S5" s="1">
        <v>10</v>
      </c>
      <c r="T5" s="1">
        <v>7</v>
      </c>
      <c r="U5" s="4">
        <v>1</v>
      </c>
      <c r="V5" s="4"/>
      <c r="W5" s="4"/>
      <c r="X5" s="5">
        <v>2</v>
      </c>
      <c r="Y5" s="16">
        <f t="shared" ref="Y5:Y14" si="2">IF(S5="","",((T5+U5+V5+W5)/S5))</f>
        <v>0.8</v>
      </c>
      <c r="Z5" s="17">
        <f t="shared" ref="Z5:Z14" si="3">IF(S5="","",(W5/S5))</f>
        <v>0</v>
      </c>
      <c r="AA5" s="22">
        <v>2</v>
      </c>
      <c r="AB5" s="1">
        <f t="shared" ref="AB5:AB14" si="4">IF(ISNUMBER(AC5),S5-AC5+AA5,"")</f>
        <v>1</v>
      </c>
      <c r="AC5" s="1">
        <v>11</v>
      </c>
      <c r="AD5" s="1">
        <v>9</v>
      </c>
      <c r="AE5" s="4"/>
      <c r="AF5" s="4"/>
      <c r="AG5" s="4"/>
      <c r="AH5" s="5">
        <v>2</v>
      </c>
      <c r="AI5" s="16">
        <f t="shared" ref="AI5:AI14" si="5">IF(AC5="","",((AD5+AE5+AF5+AG5)/AC5))</f>
        <v>0.81818181818181823</v>
      </c>
      <c r="AJ5" s="17">
        <f t="shared" ref="AJ5:AJ14" si="6">IF(AC5="","",(AG5/AC5))</f>
        <v>0</v>
      </c>
      <c r="AK5" s="22">
        <v>2</v>
      </c>
      <c r="AL5" s="1">
        <f t="shared" ref="AL5:AL14" si="7">IF(ISNUMBER(AM5),AC5-AM5+AK5,"")</f>
        <v>0</v>
      </c>
      <c r="AM5" s="1">
        <v>13</v>
      </c>
      <c r="AN5" s="1">
        <v>5</v>
      </c>
      <c r="AO5" s="4">
        <v>1</v>
      </c>
      <c r="AP5" s="4"/>
      <c r="AQ5" s="4">
        <v>5</v>
      </c>
      <c r="AR5" s="5">
        <v>2</v>
      </c>
      <c r="AS5" s="16">
        <f t="shared" ref="AS5:AS14" si="8">IF(AM5="","",((AN5+AO5+AP5+AQ5)/AM5))</f>
        <v>0.84615384615384615</v>
      </c>
      <c r="AT5" s="17">
        <f t="shared" ref="AT5:AT14" si="9">IF(AM5="","",(AQ5/AM5))</f>
        <v>0.38461538461538464</v>
      </c>
      <c r="AU5" s="22">
        <v>2</v>
      </c>
      <c r="AV5" s="1">
        <f t="shared" ref="AV5:AV14" si="10">IF(ISNUMBER(AW5),AM5-AW5+AU5,"")</f>
        <v>0</v>
      </c>
      <c r="AW5" s="1">
        <v>15</v>
      </c>
      <c r="AX5" s="1">
        <v>2</v>
      </c>
      <c r="AY5" s="4"/>
      <c r="AZ5" s="4"/>
      <c r="BA5" s="4">
        <v>10</v>
      </c>
      <c r="BB5" s="5">
        <v>3</v>
      </c>
      <c r="BC5" s="16">
        <f t="shared" ref="BC5:BC14" si="11">IF(AW5="","",((AX5+AY5+AZ5+BA5)/AW5))</f>
        <v>0.8</v>
      </c>
      <c r="BD5" s="17">
        <f t="shared" ref="BD5:BD14" si="12">IF(AW5="","",(BA5/AW5))</f>
        <v>0.66666666666666663</v>
      </c>
      <c r="BE5" s="22"/>
      <c r="BF5" s="1">
        <f t="shared" ref="BF5:BF14" si="13">IF(ISNUMBER(BG5),AW5-BG5+BE5,"")</f>
        <v>2</v>
      </c>
      <c r="BG5" s="1">
        <v>13</v>
      </c>
      <c r="BH5" s="1">
        <v>1</v>
      </c>
      <c r="BI5" s="4"/>
      <c r="BJ5" s="4">
        <v>1</v>
      </c>
      <c r="BK5" s="4">
        <v>9</v>
      </c>
      <c r="BL5" s="5">
        <v>2</v>
      </c>
      <c r="BM5" s="16">
        <f t="shared" ref="BM5:BM14" si="14">IF(BG5="","",((BH5+BI5+BJ5+BK5)/BG5))</f>
        <v>0.84615384615384615</v>
      </c>
      <c r="BN5" s="17">
        <f t="shared" ref="BN5:BN14" si="15">IF(BG5="","",(BK5/BG5))</f>
        <v>0.69230769230769229</v>
      </c>
      <c r="BO5" s="22"/>
      <c r="BP5" s="1">
        <f t="shared" ref="BP5:BP14" si="16">IF(ISNUMBER(BQ5),BG5-BQ5+BO5,"")</f>
        <v>0</v>
      </c>
      <c r="BQ5" s="1">
        <v>13</v>
      </c>
      <c r="BR5" s="1">
        <v>1</v>
      </c>
      <c r="BS5" s="4"/>
      <c r="BT5" s="4"/>
      <c r="BU5" s="4">
        <v>9</v>
      </c>
      <c r="BV5" s="5">
        <v>3</v>
      </c>
      <c r="BW5" s="16">
        <f t="shared" ref="BW5:BW14" si="17">IF(BQ5="","",((BR5+BS5+BT5+BU5)/BQ5))</f>
        <v>0.76923076923076927</v>
      </c>
      <c r="BX5" s="17">
        <f t="shared" ref="BX5:BX14" si="18">IF(BQ5="","",(BU5/BQ5))</f>
        <v>0.69230769230769229</v>
      </c>
      <c r="BY5" s="22"/>
      <c r="BZ5" s="1">
        <f t="shared" ref="BZ5:BZ14" si="19">IF(ISNUMBER(CA5),BQ5-CA5+BY5,"")</f>
        <v>0</v>
      </c>
      <c r="CA5" s="1">
        <v>13</v>
      </c>
      <c r="CB5" s="1"/>
      <c r="CC5" s="4"/>
      <c r="CD5" s="4"/>
      <c r="CE5" s="4">
        <v>10</v>
      </c>
      <c r="CF5" s="5">
        <v>3</v>
      </c>
      <c r="CG5" s="16">
        <f t="shared" ref="CG5:CG14" si="20">IF(CA5="","",((CB5+CC5+CD5+CE5)/CA5))</f>
        <v>0.76923076923076927</v>
      </c>
      <c r="CH5" s="17">
        <f t="shared" ref="CH5:CH14" si="21">IF(CA5="","",(CE5/CA5))</f>
        <v>0.76923076923076927</v>
      </c>
      <c r="CI5" s="22"/>
      <c r="CJ5" s="1">
        <f t="shared" ref="CJ5:CJ14" si="22">IF(ISNUMBER(CK5),CA5-CK5+CI5,"")</f>
        <v>0</v>
      </c>
      <c r="CK5" s="1">
        <v>13</v>
      </c>
      <c r="CL5" s="1"/>
      <c r="CM5" s="4"/>
      <c r="CN5" s="4"/>
      <c r="CO5" s="4">
        <v>10</v>
      </c>
      <c r="CP5" s="5">
        <v>3</v>
      </c>
      <c r="CQ5" s="16">
        <f t="shared" ref="CQ5:CQ14" si="23">IF(CK5="","",((CL5+CM5+CN5+CO5)/CK5))</f>
        <v>0.76923076923076927</v>
      </c>
      <c r="CR5" s="17">
        <f t="shared" ref="CR5:CR14" si="24">IF(CK5="","",(CO5/CK5))</f>
        <v>0.76923076923076927</v>
      </c>
      <c r="CS5" s="22"/>
      <c r="CT5" s="1">
        <f t="shared" ref="CT5:CT14" si="25">IF(ISNUMBER(CU5),CK5-CU5+CS5,"")</f>
        <v>0</v>
      </c>
      <c r="CU5" s="1">
        <v>13</v>
      </c>
      <c r="CV5" s="1"/>
      <c r="CW5" s="4"/>
      <c r="CX5" s="4"/>
      <c r="CY5" s="4">
        <v>11</v>
      </c>
      <c r="CZ5" s="5">
        <v>2</v>
      </c>
      <c r="DA5" s="16">
        <f t="shared" ref="DA5:DA14" si="26">IF(CU5="","",((CV5+CW5+CX5+CY5)/CU5))</f>
        <v>0.84615384615384615</v>
      </c>
      <c r="DB5" s="17">
        <f t="shared" ref="DB5:DB14" si="27">IF(CU5="","",(CY5/CU5))</f>
        <v>0.84615384615384615</v>
      </c>
    </row>
    <row r="6" spans="1:106" ht="14" x14ac:dyDescent="0.15">
      <c r="B6" s="4" t="s">
        <v>22</v>
      </c>
      <c r="C6" s="2">
        <f t="shared" si="0"/>
        <v>4</v>
      </c>
      <c r="D6" s="2"/>
      <c r="E6" s="2"/>
      <c r="F6" s="8">
        <v>4</v>
      </c>
      <c r="G6" s="23">
        <v>4</v>
      </c>
      <c r="H6" s="1">
        <f t="shared" ref="H6:H14" si="28">IF(ISNUMBER(I6),F6-I6+G6,"")</f>
        <v>0</v>
      </c>
      <c r="I6" s="1">
        <v>8</v>
      </c>
      <c r="J6" s="1">
        <v>7</v>
      </c>
      <c r="K6" s="1"/>
      <c r="L6" s="1"/>
      <c r="M6" s="1"/>
      <c r="N6" s="1">
        <v>1</v>
      </c>
      <c r="O6" s="16">
        <f t="shared" ref="O6:O14" si="29">IF(I6="","",((J6+K6+L6+M6)/I6))</f>
        <v>0.875</v>
      </c>
      <c r="P6" s="17">
        <f t="shared" ref="P6:P14" si="30">IF(I6="","",(M6/I6))</f>
        <v>0</v>
      </c>
      <c r="Q6" s="23">
        <v>3</v>
      </c>
      <c r="R6" s="1">
        <f t="shared" si="1"/>
        <v>1</v>
      </c>
      <c r="S6" s="1">
        <v>10</v>
      </c>
      <c r="T6" s="1">
        <v>9</v>
      </c>
      <c r="U6" s="1"/>
      <c r="V6" s="1"/>
      <c r="W6" s="1"/>
      <c r="X6" s="1">
        <v>1</v>
      </c>
      <c r="Y6" s="16">
        <f t="shared" si="2"/>
        <v>0.9</v>
      </c>
      <c r="Z6" s="17">
        <f t="shared" si="3"/>
        <v>0</v>
      </c>
      <c r="AA6" s="23">
        <v>3</v>
      </c>
      <c r="AB6" s="1">
        <f t="shared" si="4"/>
        <v>0</v>
      </c>
      <c r="AC6" s="1">
        <v>13</v>
      </c>
      <c r="AD6" s="1">
        <v>10</v>
      </c>
      <c r="AE6" s="1"/>
      <c r="AF6" s="1">
        <v>1</v>
      </c>
      <c r="AG6" s="1"/>
      <c r="AH6" s="1">
        <v>2</v>
      </c>
      <c r="AI6" s="16">
        <f t="shared" si="5"/>
        <v>0.84615384615384615</v>
      </c>
      <c r="AJ6" s="17">
        <f t="shared" si="6"/>
        <v>0</v>
      </c>
      <c r="AK6" s="23">
        <v>1</v>
      </c>
      <c r="AL6" s="1">
        <f t="shared" si="7"/>
        <v>0</v>
      </c>
      <c r="AM6" s="1">
        <v>14</v>
      </c>
      <c r="AN6" s="1">
        <v>5</v>
      </c>
      <c r="AO6" s="1"/>
      <c r="AP6" s="1"/>
      <c r="AQ6" s="1">
        <v>5</v>
      </c>
      <c r="AR6" s="1">
        <v>4</v>
      </c>
      <c r="AS6" s="16">
        <f t="shared" si="8"/>
        <v>0.7142857142857143</v>
      </c>
      <c r="AT6" s="17">
        <f t="shared" si="9"/>
        <v>0.35714285714285715</v>
      </c>
      <c r="AU6" s="23"/>
      <c r="AV6" s="1">
        <f t="shared" si="10"/>
        <v>-2</v>
      </c>
      <c r="AW6" s="1">
        <v>16</v>
      </c>
      <c r="AX6" s="1">
        <v>2</v>
      </c>
      <c r="AY6" s="1"/>
      <c r="AZ6" s="1"/>
      <c r="BA6" s="1">
        <v>6</v>
      </c>
      <c r="BB6" s="1">
        <v>8</v>
      </c>
      <c r="BC6" s="16">
        <f t="shared" si="11"/>
        <v>0.5</v>
      </c>
      <c r="BD6" s="17">
        <f t="shared" si="12"/>
        <v>0.375</v>
      </c>
      <c r="BE6" s="23"/>
      <c r="BF6" s="1">
        <f t="shared" si="13"/>
        <v>0</v>
      </c>
      <c r="BG6" s="1">
        <v>16</v>
      </c>
      <c r="BH6" s="1">
        <v>1</v>
      </c>
      <c r="BI6" s="1"/>
      <c r="BJ6" s="1"/>
      <c r="BK6" s="1">
        <v>7</v>
      </c>
      <c r="BL6" s="1">
        <v>8</v>
      </c>
      <c r="BM6" s="16">
        <f t="shared" si="14"/>
        <v>0.5</v>
      </c>
      <c r="BN6" s="17">
        <f t="shared" si="15"/>
        <v>0.4375</v>
      </c>
      <c r="BO6" s="23"/>
      <c r="BP6" s="1">
        <f t="shared" si="16"/>
        <v>0</v>
      </c>
      <c r="BQ6" s="1">
        <v>16</v>
      </c>
      <c r="BR6" s="1"/>
      <c r="BS6" s="1"/>
      <c r="BT6" s="1"/>
      <c r="BU6" s="1">
        <v>8</v>
      </c>
      <c r="BV6" s="1">
        <v>8</v>
      </c>
      <c r="BW6" s="16">
        <f t="shared" si="17"/>
        <v>0.5</v>
      </c>
      <c r="BX6" s="17">
        <f t="shared" si="18"/>
        <v>0.5</v>
      </c>
      <c r="BY6" s="23"/>
      <c r="BZ6" s="1">
        <f t="shared" si="19"/>
        <v>0</v>
      </c>
      <c r="CA6" s="1">
        <v>16</v>
      </c>
      <c r="CB6" s="1"/>
      <c r="CC6" s="1"/>
      <c r="CD6" s="1"/>
      <c r="CE6" s="1">
        <v>8</v>
      </c>
      <c r="CF6" s="1">
        <v>8</v>
      </c>
      <c r="CG6" s="16">
        <f t="shared" si="20"/>
        <v>0.5</v>
      </c>
      <c r="CH6" s="17">
        <f t="shared" si="21"/>
        <v>0.5</v>
      </c>
      <c r="CI6" s="23"/>
      <c r="CJ6" s="1">
        <f t="shared" si="22"/>
        <v>0</v>
      </c>
      <c r="CK6" s="1">
        <v>16</v>
      </c>
      <c r="CL6" s="1"/>
      <c r="CM6" s="1"/>
      <c r="CN6" s="1"/>
      <c r="CO6" s="1">
        <v>8</v>
      </c>
      <c r="CP6" s="1">
        <v>8</v>
      </c>
      <c r="CQ6" s="16">
        <f t="shared" si="23"/>
        <v>0.5</v>
      </c>
      <c r="CR6" s="17">
        <f t="shared" si="24"/>
        <v>0.5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16</v>
      </c>
      <c r="D7" s="2"/>
      <c r="E7" s="2"/>
      <c r="F7" s="8">
        <v>16</v>
      </c>
      <c r="G7" s="23">
        <v>2</v>
      </c>
      <c r="H7" s="1">
        <f t="shared" si="28"/>
        <v>0</v>
      </c>
      <c r="I7" s="1">
        <v>18</v>
      </c>
      <c r="J7" s="1">
        <v>11</v>
      </c>
      <c r="K7" s="1"/>
      <c r="L7" s="1">
        <v>2</v>
      </c>
      <c r="M7" s="1"/>
      <c r="N7" s="1">
        <v>5</v>
      </c>
      <c r="O7" s="16">
        <f t="shared" si="29"/>
        <v>0.72222222222222221</v>
      </c>
      <c r="P7" s="17">
        <f t="shared" si="30"/>
        <v>0</v>
      </c>
      <c r="Q7" s="23">
        <v>1</v>
      </c>
      <c r="R7" s="1">
        <f t="shared" si="1"/>
        <v>0</v>
      </c>
      <c r="S7" s="1">
        <v>19</v>
      </c>
      <c r="T7" s="1">
        <v>8</v>
      </c>
      <c r="U7" s="1">
        <v>1</v>
      </c>
      <c r="V7" s="1">
        <v>1</v>
      </c>
      <c r="W7" s="1"/>
      <c r="X7" s="1">
        <v>9</v>
      </c>
      <c r="Y7" s="16">
        <f t="shared" si="2"/>
        <v>0.52631578947368418</v>
      </c>
      <c r="Z7" s="17">
        <f t="shared" si="3"/>
        <v>0</v>
      </c>
      <c r="AA7" s="23">
        <v>2</v>
      </c>
      <c r="AB7" s="1">
        <f t="shared" si="4"/>
        <v>1</v>
      </c>
      <c r="AC7" s="1">
        <v>20</v>
      </c>
      <c r="AD7" s="1">
        <v>10</v>
      </c>
      <c r="AE7" s="1"/>
      <c r="AF7" s="1"/>
      <c r="AG7" s="1"/>
      <c r="AH7" s="1">
        <v>10</v>
      </c>
      <c r="AI7" s="16">
        <f t="shared" si="5"/>
        <v>0.5</v>
      </c>
      <c r="AJ7" s="17">
        <f t="shared" si="6"/>
        <v>0</v>
      </c>
      <c r="AK7" s="23"/>
      <c r="AL7" s="1">
        <f t="shared" si="7"/>
        <v>0</v>
      </c>
      <c r="AM7" s="1">
        <v>20</v>
      </c>
      <c r="AN7" s="1">
        <v>6</v>
      </c>
      <c r="AO7" s="1"/>
      <c r="AP7" s="1"/>
      <c r="AQ7" s="1">
        <v>3</v>
      </c>
      <c r="AR7" s="1">
        <v>11</v>
      </c>
      <c r="AS7" s="16">
        <f t="shared" si="8"/>
        <v>0.45</v>
      </c>
      <c r="AT7" s="17">
        <f t="shared" si="9"/>
        <v>0.15</v>
      </c>
      <c r="AU7" s="23"/>
      <c r="AV7" s="1">
        <f t="shared" si="10"/>
        <v>0</v>
      </c>
      <c r="AW7" s="1">
        <v>20</v>
      </c>
      <c r="AX7" s="1">
        <v>1</v>
      </c>
      <c r="AY7" s="1">
        <v>1</v>
      </c>
      <c r="AZ7" s="1"/>
      <c r="BA7" s="1">
        <v>8</v>
      </c>
      <c r="BB7" s="1">
        <v>10</v>
      </c>
      <c r="BC7" s="16">
        <f t="shared" si="11"/>
        <v>0.5</v>
      </c>
      <c r="BD7" s="17">
        <f t="shared" si="12"/>
        <v>0.4</v>
      </c>
      <c r="BE7" s="23"/>
      <c r="BF7" s="1">
        <f t="shared" si="13"/>
        <v>0</v>
      </c>
      <c r="BG7" s="1">
        <v>20</v>
      </c>
      <c r="BH7" s="1"/>
      <c r="BI7" s="1"/>
      <c r="BJ7" s="1">
        <v>1</v>
      </c>
      <c r="BK7" s="1">
        <v>9</v>
      </c>
      <c r="BL7" s="1">
        <v>10</v>
      </c>
      <c r="BM7" s="16">
        <f t="shared" si="14"/>
        <v>0.5</v>
      </c>
      <c r="BN7" s="17">
        <f t="shared" si="15"/>
        <v>0.45</v>
      </c>
      <c r="BO7" s="23"/>
      <c r="BP7" s="1">
        <f t="shared" si="16"/>
        <v>0</v>
      </c>
      <c r="BQ7" s="1">
        <v>20</v>
      </c>
      <c r="BR7" s="1"/>
      <c r="BS7" s="1"/>
      <c r="BT7" s="1"/>
      <c r="BU7" s="1">
        <v>9</v>
      </c>
      <c r="BV7" s="1">
        <v>11</v>
      </c>
      <c r="BW7" s="16">
        <f t="shared" si="17"/>
        <v>0.45</v>
      </c>
      <c r="BX7" s="17">
        <f t="shared" si="18"/>
        <v>0.45</v>
      </c>
      <c r="BY7" s="23"/>
      <c r="BZ7" s="1">
        <f t="shared" si="19"/>
        <v>0</v>
      </c>
      <c r="CA7" s="1">
        <v>20</v>
      </c>
      <c r="CB7" s="1"/>
      <c r="CC7" s="1"/>
      <c r="CD7" s="1"/>
      <c r="CE7" s="1">
        <v>9</v>
      </c>
      <c r="CF7" s="1">
        <v>11</v>
      </c>
      <c r="CG7" s="16">
        <f t="shared" si="20"/>
        <v>0.45</v>
      </c>
      <c r="CH7" s="17">
        <f t="shared" si="21"/>
        <v>0.45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13</v>
      </c>
      <c r="D8" s="2"/>
      <c r="E8" s="2"/>
      <c r="F8" s="8">
        <v>13</v>
      </c>
      <c r="G8" s="23">
        <v>13</v>
      </c>
      <c r="H8" s="1">
        <f t="shared" si="28"/>
        <v>1</v>
      </c>
      <c r="I8" s="1">
        <v>25</v>
      </c>
      <c r="J8" s="1">
        <v>21</v>
      </c>
      <c r="K8" s="1"/>
      <c r="L8" s="1"/>
      <c r="M8" s="1"/>
      <c r="N8" s="1">
        <v>4</v>
      </c>
      <c r="O8" s="16">
        <f t="shared" si="29"/>
        <v>0.84</v>
      </c>
      <c r="P8" s="17">
        <f t="shared" si="30"/>
        <v>0</v>
      </c>
      <c r="Q8" s="23">
        <v>4</v>
      </c>
      <c r="R8" s="1">
        <f t="shared" si="1"/>
        <v>1</v>
      </c>
      <c r="S8" s="1">
        <v>28</v>
      </c>
      <c r="T8" s="1">
        <v>19</v>
      </c>
      <c r="U8" s="1"/>
      <c r="V8" s="1"/>
      <c r="W8" s="1"/>
      <c r="X8" s="1">
        <v>9</v>
      </c>
      <c r="Y8" s="16">
        <f t="shared" si="2"/>
        <v>0.6785714285714286</v>
      </c>
      <c r="Z8" s="17">
        <f t="shared" si="3"/>
        <v>0</v>
      </c>
      <c r="AA8" s="23"/>
      <c r="AB8" s="1">
        <f t="shared" si="4"/>
        <v>0</v>
      </c>
      <c r="AC8" s="1">
        <v>28</v>
      </c>
      <c r="AD8" s="1">
        <v>13</v>
      </c>
      <c r="AE8" s="1"/>
      <c r="AF8" s="1">
        <v>1</v>
      </c>
      <c r="AG8" s="1">
        <v>2</v>
      </c>
      <c r="AH8" s="1">
        <v>12</v>
      </c>
      <c r="AI8" s="16">
        <f t="shared" si="5"/>
        <v>0.5714285714285714</v>
      </c>
      <c r="AJ8" s="17">
        <f t="shared" si="6"/>
        <v>7.1428571428571425E-2</v>
      </c>
      <c r="AK8" s="23">
        <v>1</v>
      </c>
      <c r="AL8" s="1">
        <f t="shared" si="7"/>
        <v>0</v>
      </c>
      <c r="AM8" s="1">
        <v>29</v>
      </c>
      <c r="AN8" s="1">
        <v>6</v>
      </c>
      <c r="AO8" s="1">
        <v>1</v>
      </c>
      <c r="AP8" s="1"/>
      <c r="AQ8" s="1">
        <v>10</v>
      </c>
      <c r="AR8" s="1">
        <v>12</v>
      </c>
      <c r="AS8" s="16">
        <f t="shared" si="8"/>
        <v>0.58620689655172409</v>
      </c>
      <c r="AT8" s="17">
        <f t="shared" si="9"/>
        <v>0.34482758620689657</v>
      </c>
      <c r="AU8" s="23"/>
      <c r="AV8" s="1">
        <f t="shared" si="10"/>
        <v>0</v>
      </c>
      <c r="AW8" s="1">
        <v>29</v>
      </c>
      <c r="AX8" s="1">
        <v>2</v>
      </c>
      <c r="AY8" s="1"/>
      <c r="AZ8" s="1"/>
      <c r="BA8" s="1">
        <v>15</v>
      </c>
      <c r="BB8" s="1">
        <v>12</v>
      </c>
      <c r="BC8" s="16">
        <f t="shared" si="11"/>
        <v>0.58620689655172409</v>
      </c>
      <c r="BD8" s="17">
        <f t="shared" si="12"/>
        <v>0.51724137931034486</v>
      </c>
      <c r="BE8" s="23"/>
      <c r="BF8" s="1">
        <f t="shared" si="13"/>
        <v>0</v>
      </c>
      <c r="BG8" s="1">
        <v>29</v>
      </c>
      <c r="BH8" s="1"/>
      <c r="BI8" s="1"/>
      <c r="BJ8" s="1"/>
      <c r="BK8" s="1">
        <v>17</v>
      </c>
      <c r="BL8" s="1">
        <v>12</v>
      </c>
      <c r="BM8" s="16">
        <f t="shared" si="14"/>
        <v>0.58620689655172409</v>
      </c>
      <c r="BN8" s="17">
        <f t="shared" si="15"/>
        <v>0.58620689655172409</v>
      </c>
      <c r="BO8" s="23"/>
      <c r="BP8" s="1">
        <f t="shared" si="16"/>
        <v>0</v>
      </c>
      <c r="BQ8" s="1">
        <v>29</v>
      </c>
      <c r="BR8" s="1"/>
      <c r="BS8" s="1"/>
      <c r="BT8" s="1"/>
      <c r="BU8" s="1">
        <v>17</v>
      </c>
      <c r="BV8" s="1">
        <v>12</v>
      </c>
      <c r="BW8" s="16">
        <f t="shared" si="17"/>
        <v>0.58620689655172409</v>
      </c>
      <c r="BX8" s="17">
        <f t="shared" si="18"/>
        <v>0.58620689655172409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17</v>
      </c>
      <c r="D9" s="2"/>
      <c r="E9" s="2"/>
      <c r="F9" s="8">
        <v>17</v>
      </c>
      <c r="G9" s="23">
        <v>8</v>
      </c>
      <c r="H9" s="1">
        <f t="shared" si="28"/>
        <v>1</v>
      </c>
      <c r="I9" s="1">
        <v>24</v>
      </c>
      <c r="J9" s="1">
        <v>18</v>
      </c>
      <c r="K9" s="1"/>
      <c r="L9" s="1">
        <v>2</v>
      </c>
      <c r="M9" s="1"/>
      <c r="N9" s="1">
        <v>4</v>
      </c>
      <c r="O9" s="16">
        <f t="shared" si="29"/>
        <v>0.83333333333333337</v>
      </c>
      <c r="P9" s="17">
        <f t="shared" si="30"/>
        <v>0</v>
      </c>
      <c r="Q9" s="23">
        <v>5</v>
      </c>
      <c r="R9" s="1">
        <f t="shared" si="1"/>
        <v>-1</v>
      </c>
      <c r="S9" s="1">
        <v>30</v>
      </c>
      <c r="T9" s="1">
        <v>19</v>
      </c>
      <c r="U9" s="1"/>
      <c r="V9" s="1"/>
      <c r="W9" s="1"/>
      <c r="X9" s="1">
        <v>11</v>
      </c>
      <c r="Y9" s="16">
        <f t="shared" si="2"/>
        <v>0.6333333333333333</v>
      </c>
      <c r="Z9" s="17">
        <f t="shared" si="3"/>
        <v>0</v>
      </c>
      <c r="AA9" s="23">
        <v>2</v>
      </c>
      <c r="AB9" s="1">
        <f t="shared" si="4"/>
        <v>-2</v>
      </c>
      <c r="AC9" s="1">
        <v>34</v>
      </c>
      <c r="AD9" s="1">
        <v>18</v>
      </c>
      <c r="AE9" s="1">
        <v>1</v>
      </c>
      <c r="AF9" s="1">
        <v>2</v>
      </c>
      <c r="AG9" s="1">
        <v>1</v>
      </c>
      <c r="AH9" s="1">
        <v>12</v>
      </c>
      <c r="AI9" s="16">
        <f t="shared" si="5"/>
        <v>0.6470588235294118</v>
      </c>
      <c r="AJ9" s="17">
        <f t="shared" si="6"/>
        <v>2.9411764705882353E-2</v>
      </c>
      <c r="AK9" s="23"/>
      <c r="AL9" s="1">
        <f t="shared" si="7"/>
        <v>0</v>
      </c>
      <c r="AM9" s="1">
        <v>34</v>
      </c>
      <c r="AN9" s="1">
        <v>7</v>
      </c>
      <c r="AO9" s="1"/>
      <c r="AP9" s="1">
        <v>1</v>
      </c>
      <c r="AQ9" s="1">
        <v>11</v>
      </c>
      <c r="AR9" s="1">
        <v>15</v>
      </c>
      <c r="AS9" s="16">
        <f t="shared" si="8"/>
        <v>0.55882352941176472</v>
      </c>
      <c r="AT9" s="17">
        <f t="shared" si="9"/>
        <v>0.3235294117647059</v>
      </c>
      <c r="AU9" s="23"/>
      <c r="AV9" s="1">
        <f t="shared" si="10"/>
        <v>0</v>
      </c>
      <c r="AW9" s="1">
        <v>34</v>
      </c>
      <c r="AX9" s="1">
        <v>2</v>
      </c>
      <c r="AY9" s="1"/>
      <c r="AZ9" s="1"/>
      <c r="BA9" s="1">
        <v>17</v>
      </c>
      <c r="BB9" s="1">
        <v>15</v>
      </c>
      <c r="BC9" s="16">
        <f t="shared" si="11"/>
        <v>0.55882352941176472</v>
      </c>
      <c r="BD9" s="17">
        <f t="shared" si="12"/>
        <v>0.5</v>
      </c>
      <c r="BE9" s="23"/>
      <c r="BF9" s="1">
        <f t="shared" si="13"/>
        <v>0</v>
      </c>
      <c r="BG9" s="1">
        <v>34</v>
      </c>
      <c r="BH9" s="1">
        <v>2</v>
      </c>
      <c r="BI9" s="1"/>
      <c r="BJ9" s="1"/>
      <c r="BK9" s="1">
        <v>17</v>
      </c>
      <c r="BL9" s="1">
        <v>15</v>
      </c>
      <c r="BM9" s="16">
        <f t="shared" si="14"/>
        <v>0.55882352941176472</v>
      </c>
      <c r="BN9" s="17">
        <f t="shared" si="15"/>
        <v>0.5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28</v>
      </c>
      <c r="D10" s="2">
        <v>1</v>
      </c>
      <c r="E10" s="2"/>
      <c r="F10" s="8">
        <v>27</v>
      </c>
      <c r="G10" s="23">
        <v>4</v>
      </c>
      <c r="H10" s="1">
        <f t="shared" si="28"/>
        <v>4</v>
      </c>
      <c r="I10" s="1">
        <v>27</v>
      </c>
      <c r="J10" s="1">
        <v>22</v>
      </c>
      <c r="K10" s="1"/>
      <c r="L10" s="1">
        <v>1</v>
      </c>
      <c r="M10" s="1"/>
      <c r="N10" s="1">
        <v>4</v>
      </c>
      <c r="O10" s="16">
        <f t="shared" si="29"/>
        <v>0.85185185185185186</v>
      </c>
      <c r="P10" s="17">
        <f t="shared" si="30"/>
        <v>0</v>
      </c>
      <c r="Q10" s="23">
        <v>1</v>
      </c>
      <c r="R10" s="1">
        <f t="shared" si="1"/>
        <v>1</v>
      </c>
      <c r="S10" s="1">
        <v>27</v>
      </c>
      <c r="T10" s="1">
        <v>18</v>
      </c>
      <c r="U10" s="1"/>
      <c r="V10" s="1">
        <v>2</v>
      </c>
      <c r="W10" s="1"/>
      <c r="X10" s="1">
        <v>7</v>
      </c>
      <c r="Y10" s="16">
        <f t="shared" si="2"/>
        <v>0.7407407407407407</v>
      </c>
      <c r="Z10" s="17">
        <f t="shared" si="3"/>
        <v>0</v>
      </c>
      <c r="AA10" s="23">
        <v>3</v>
      </c>
      <c r="AB10" s="1">
        <f t="shared" si="4"/>
        <v>0</v>
      </c>
      <c r="AC10" s="1">
        <v>30</v>
      </c>
      <c r="AD10" s="1">
        <v>20</v>
      </c>
      <c r="AE10" s="1"/>
      <c r="AF10" s="1"/>
      <c r="AG10" s="1"/>
      <c r="AH10" s="1">
        <v>10</v>
      </c>
      <c r="AI10" s="16">
        <f t="shared" si="5"/>
        <v>0.66666666666666663</v>
      </c>
      <c r="AJ10" s="17">
        <f t="shared" si="6"/>
        <v>0</v>
      </c>
      <c r="AK10" s="23">
        <v>1</v>
      </c>
      <c r="AL10" s="1">
        <f t="shared" si="7"/>
        <v>0</v>
      </c>
      <c r="AM10" s="1">
        <v>31</v>
      </c>
      <c r="AN10" s="1">
        <v>8</v>
      </c>
      <c r="AO10" s="1"/>
      <c r="AP10" s="1"/>
      <c r="AQ10" s="1">
        <v>12</v>
      </c>
      <c r="AR10" s="1">
        <v>11</v>
      </c>
      <c r="AS10" s="16">
        <f t="shared" si="8"/>
        <v>0.64516129032258063</v>
      </c>
      <c r="AT10" s="17">
        <f t="shared" si="9"/>
        <v>0.38709677419354838</v>
      </c>
      <c r="AU10" s="23"/>
      <c r="AV10" s="1">
        <f t="shared" si="10"/>
        <v>0</v>
      </c>
      <c r="AW10" s="1">
        <v>31</v>
      </c>
      <c r="AX10" s="1">
        <v>3</v>
      </c>
      <c r="AY10" s="1"/>
      <c r="AZ10" s="1"/>
      <c r="BA10" s="1">
        <v>17</v>
      </c>
      <c r="BB10" s="1">
        <v>11</v>
      </c>
      <c r="BC10" s="16">
        <f t="shared" si="11"/>
        <v>0.64516129032258063</v>
      </c>
      <c r="BD10" s="17">
        <f t="shared" si="12"/>
        <v>0.54838709677419351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13</v>
      </c>
      <c r="D11" s="2"/>
      <c r="E11" s="2"/>
      <c r="F11" s="8">
        <v>13</v>
      </c>
      <c r="G11" s="23">
        <v>4</v>
      </c>
      <c r="H11" s="1">
        <f t="shared" si="28"/>
        <v>0</v>
      </c>
      <c r="I11" s="1">
        <v>17</v>
      </c>
      <c r="J11" s="1">
        <v>15</v>
      </c>
      <c r="K11" s="1"/>
      <c r="L11" s="1"/>
      <c r="M11" s="1"/>
      <c r="N11" s="1">
        <v>2</v>
      </c>
      <c r="O11" s="16">
        <f t="shared" si="29"/>
        <v>0.88235294117647056</v>
      </c>
      <c r="P11" s="17">
        <f t="shared" si="30"/>
        <v>0</v>
      </c>
      <c r="Q11" s="23">
        <v>7</v>
      </c>
      <c r="R11" s="1">
        <f t="shared" si="1"/>
        <v>1</v>
      </c>
      <c r="S11" s="1">
        <v>23</v>
      </c>
      <c r="T11" s="1">
        <v>17</v>
      </c>
      <c r="U11" s="1"/>
      <c r="V11" s="1">
        <v>1</v>
      </c>
      <c r="W11" s="1"/>
      <c r="X11" s="1">
        <v>5</v>
      </c>
      <c r="Y11" s="16">
        <f t="shared" si="2"/>
        <v>0.78260869565217395</v>
      </c>
      <c r="Z11" s="17">
        <f t="shared" si="3"/>
        <v>0</v>
      </c>
      <c r="AA11" s="23">
        <v>3</v>
      </c>
      <c r="AB11" s="1">
        <f t="shared" si="4"/>
        <v>0</v>
      </c>
      <c r="AC11" s="1">
        <v>26</v>
      </c>
      <c r="AD11" s="1">
        <v>19</v>
      </c>
      <c r="AE11" s="1"/>
      <c r="AF11" s="1"/>
      <c r="AG11" s="1">
        <v>1</v>
      </c>
      <c r="AH11" s="1">
        <v>6</v>
      </c>
      <c r="AI11" s="16">
        <f t="shared" si="5"/>
        <v>0.76923076923076927</v>
      </c>
      <c r="AJ11" s="17">
        <f t="shared" si="6"/>
        <v>3.8461538461538464E-2</v>
      </c>
      <c r="AK11" s="23"/>
      <c r="AL11" s="1">
        <f t="shared" si="7"/>
        <v>0</v>
      </c>
      <c r="AM11" s="1">
        <v>26</v>
      </c>
      <c r="AN11" s="1">
        <v>6</v>
      </c>
      <c r="AO11" s="1"/>
      <c r="AP11" s="1"/>
      <c r="AQ11" s="1">
        <v>14</v>
      </c>
      <c r="AR11" s="1">
        <v>6</v>
      </c>
      <c r="AS11" s="16">
        <f t="shared" si="8"/>
        <v>0.76923076923076927</v>
      </c>
      <c r="AT11" s="17">
        <f t="shared" si="9"/>
        <v>0.53846153846153844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14</v>
      </c>
      <c r="D12" s="2"/>
      <c r="E12" s="2"/>
      <c r="F12" s="8">
        <v>14</v>
      </c>
      <c r="G12" s="23">
        <v>1</v>
      </c>
      <c r="H12" s="1">
        <f t="shared" si="28"/>
        <v>0</v>
      </c>
      <c r="I12" s="1">
        <v>15</v>
      </c>
      <c r="J12" s="1">
        <v>14</v>
      </c>
      <c r="K12" s="1"/>
      <c r="L12" s="1">
        <v>1</v>
      </c>
      <c r="M12" s="1"/>
      <c r="N12" s="1"/>
      <c r="O12" s="18">
        <f t="shared" si="29"/>
        <v>1</v>
      </c>
      <c r="P12" s="19">
        <f t="shared" si="30"/>
        <v>0</v>
      </c>
      <c r="Q12" s="23">
        <v>3</v>
      </c>
      <c r="R12" s="1">
        <f t="shared" si="1"/>
        <v>1</v>
      </c>
      <c r="S12" s="1">
        <v>17</v>
      </c>
      <c r="T12" s="1">
        <v>16</v>
      </c>
      <c r="U12" s="1"/>
      <c r="V12" s="1"/>
      <c r="W12" s="1"/>
      <c r="X12" s="1">
        <v>1</v>
      </c>
      <c r="Y12" s="18">
        <f t="shared" si="2"/>
        <v>0.94117647058823528</v>
      </c>
      <c r="Z12" s="19">
        <f t="shared" si="3"/>
        <v>0</v>
      </c>
      <c r="AA12" s="23">
        <v>1</v>
      </c>
      <c r="AB12" s="1">
        <f t="shared" si="4"/>
        <v>0</v>
      </c>
      <c r="AC12" s="1">
        <v>18</v>
      </c>
      <c r="AD12" s="1">
        <v>12</v>
      </c>
      <c r="AE12" s="1"/>
      <c r="AF12" s="1"/>
      <c r="AG12" s="1">
        <v>5</v>
      </c>
      <c r="AH12" s="1">
        <v>1</v>
      </c>
      <c r="AI12" s="18">
        <f t="shared" si="5"/>
        <v>0.94444444444444442</v>
      </c>
      <c r="AJ12" s="19">
        <f t="shared" si="6"/>
        <v>0.27777777777777779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30</v>
      </c>
      <c r="D13" s="2"/>
      <c r="E13" s="2"/>
      <c r="F13" s="8">
        <v>30</v>
      </c>
      <c r="G13" s="23"/>
      <c r="H13" s="1">
        <f t="shared" si="28"/>
        <v>0</v>
      </c>
      <c r="I13" s="1">
        <v>30</v>
      </c>
      <c r="J13" s="1">
        <v>24</v>
      </c>
      <c r="K13" s="1"/>
      <c r="L13" s="1">
        <v>3</v>
      </c>
      <c r="M13" s="1"/>
      <c r="N13" s="1">
        <v>3</v>
      </c>
      <c r="O13" s="18">
        <f t="shared" si="29"/>
        <v>0.9</v>
      </c>
      <c r="P13" s="19">
        <f t="shared" si="30"/>
        <v>0</v>
      </c>
      <c r="Q13" s="23">
        <v>11</v>
      </c>
      <c r="R13" s="1">
        <f t="shared" si="1"/>
        <v>2</v>
      </c>
      <c r="S13" s="1">
        <v>39</v>
      </c>
      <c r="T13" s="1">
        <v>29</v>
      </c>
      <c r="U13" s="1"/>
      <c r="V13" s="1"/>
      <c r="W13" s="1"/>
      <c r="X13" s="1">
        <v>10</v>
      </c>
      <c r="Y13" s="18">
        <f t="shared" si="2"/>
        <v>0.74358974358974361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23</v>
      </c>
      <c r="D14" s="2"/>
      <c r="E14" s="2"/>
      <c r="F14" s="9">
        <v>23</v>
      </c>
      <c r="G14" s="24">
        <v>4</v>
      </c>
      <c r="H14" s="25">
        <f t="shared" si="28"/>
        <v>2</v>
      </c>
      <c r="I14" s="25">
        <v>25</v>
      </c>
      <c r="J14" s="25">
        <v>23</v>
      </c>
      <c r="K14" s="10"/>
      <c r="L14" s="10"/>
      <c r="M14" s="10"/>
      <c r="N14" s="10">
        <v>2</v>
      </c>
      <c r="O14" s="20">
        <f t="shared" si="29"/>
        <v>0.92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Stuart (Undergraduate Business)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e">
        <f>#REF!</f>
        <v>#REF!</v>
      </c>
      <c r="C19" s="3">
        <f t="shared" ref="C19:C28" si="31">F19+D19+E19</f>
        <v>0</v>
      </c>
      <c r="D19" s="3"/>
      <c r="E19" s="3"/>
      <c r="F19" s="8"/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>
        <v>1</v>
      </c>
      <c r="AB19" s="1">
        <f t="shared" ref="AB19:AB28" si="38">IF(ISNUMBER(AC19),S19-AC19+AA19,"")</f>
        <v>0</v>
      </c>
      <c r="AC19" s="1">
        <v>1</v>
      </c>
      <c r="AD19" s="1">
        <v>1</v>
      </c>
      <c r="AE19" s="4"/>
      <c r="AF19" s="4"/>
      <c r="AG19" s="4"/>
      <c r="AH19" s="5"/>
      <c r="AI19" s="16">
        <f t="shared" ref="AI19:AI28" si="39">IF(AC19="","",((AD19+AE19+AF19+AG19)/AC19))</f>
        <v>1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1</v>
      </c>
      <c r="AN19" s="1"/>
      <c r="AO19" s="4"/>
      <c r="AP19" s="4"/>
      <c r="AQ19" s="4">
        <v>1</v>
      </c>
      <c r="AR19" s="5"/>
      <c r="AS19" s="16">
        <f t="shared" ref="AS19:AS28" si="42">IF(AM19="","",((AN19+AO19+AP19+AQ19)/AM19))</f>
        <v>1</v>
      </c>
      <c r="AT19" s="17">
        <f t="shared" ref="AT19:AT28" si="43">IF(AM19="","",(AQ19/AM19))</f>
        <v>1</v>
      </c>
      <c r="AU19" s="22">
        <v>1</v>
      </c>
      <c r="AV19" s="1">
        <f t="shared" ref="AV19:AV28" si="44">IF(ISNUMBER(AW19),AM19-AW19+AU19,"")</f>
        <v>0</v>
      </c>
      <c r="AW19" s="1">
        <v>2</v>
      </c>
      <c r="AX19" s="1"/>
      <c r="AY19" s="4"/>
      <c r="AZ19" s="4"/>
      <c r="BA19" s="4">
        <v>2</v>
      </c>
      <c r="BB19" s="5"/>
      <c r="BC19" s="16">
        <f t="shared" ref="BC19:BC28" si="45">IF(AW19="","",((AX19+AY19+AZ19+BA19)/AW19))</f>
        <v>1</v>
      </c>
      <c r="BD19" s="17">
        <f t="shared" ref="BD19:BD28" si="46">IF(AW19="","",(BA19/AW19))</f>
        <v>1</v>
      </c>
      <c r="BE19" s="22"/>
      <c r="BF19" s="1">
        <f t="shared" ref="BF19:BF28" si="47">IF(ISNUMBER(BG19),AW19-BG19+BE19,"")</f>
        <v>0</v>
      </c>
      <c r="BG19" s="1">
        <v>2</v>
      </c>
      <c r="BH19" s="1"/>
      <c r="BI19" s="4"/>
      <c r="BJ19" s="4"/>
      <c r="BK19" s="4">
        <v>2</v>
      </c>
      <c r="BL19" s="5"/>
      <c r="BM19" s="16">
        <f t="shared" ref="BM19:BM28" si="48">IF(BG19="","",((BH19+BI19+BJ19+BK19)/BG19))</f>
        <v>1</v>
      </c>
      <c r="BN19" s="17">
        <f t="shared" ref="BN19:BN28" si="49">IF(BG19="","",(BK19/BG19))</f>
        <v>1</v>
      </c>
      <c r="BO19" s="22"/>
      <c r="BP19" s="1">
        <f t="shared" ref="BP19:BP28" si="50">IF(ISNUMBER(BQ19),BG19-BQ19+BO19,"")</f>
        <v>0</v>
      </c>
      <c r="BQ19" s="1">
        <v>2</v>
      </c>
      <c r="BR19" s="1"/>
      <c r="BS19" s="4"/>
      <c r="BT19" s="4"/>
      <c r="BU19" s="4">
        <v>2</v>
      </c>
      <c r="BV19" s="5"/>
      <c r="BW19" s="16">
        <f t="shared" ref="BW19:BW28" si="51">IF(BQ19="","",((BR19+BS19+BT19+BU19)/BQ19))</f>
        <v>1</v>
      </c>
      <c r="BX19" s="17">
        <f t="shared" ref="BX19:BX28" si="52">IF(BQ19="","",(BU19/BQ19))</f>
        <v>1</v>
      </c>
      <c r="BY19" s="22"/>
      <c r="BZ19" s="1">
        <f t="shared" ref="BZ19:BZ28" si="53">IF(ISNUMBER(CA19),BQ19-CA19+BY19,"")</f>
        <v>0</v>
      </c>
      <c r="CA19" s="1">
        <v>2</v>
      </c>
      <c r="CB19" s="1"/>
      <c r="CC19" s="4"/>
      <c r="CD19" s="4"/>
      <c r="CE19" s="4">
        <v>2</v>
      </c>
      <c r="CF19" s="5"/>
      <c r="CG19" s="16">
        <f t="shared" ref="CG19:CG28" si="54">IF(CA19="","",((CB19+CC19+CD19+CE19)/CA19))</f>
        <v>1</v>
      </c>
      <c r="CH19" s="17">
        <f t="shared" ref="CH19:CH28" si="55">IF(CA19="","",(CE19/CA19))</f>
        <v>1</v>
      </c>
      <c r="CI19" s="22"/>
      <c r="CJ19" s="1">
        <f t="shared" ref="CJ19:CJ28" si="56">IF(ISNUMBER(CK19),CA19-CK19+CI19,"")</f>
        <v>0</v>
      </c>
      <c r="CK19" s="1">
        <v>2</v>
      </c>
      <c r="CL19" s="1"/>
      <c r="CM19" s="4"/>
      <c r="CN19" s="4"/>
      <c r="CO19" s="4">
        <v>2</v>
      </c>
      <c r="CP19" s="5"/>
      <c r="CQ19" s="16">
        <f t="shared" ref="CQ19:CQ28" si="57">IF(CK19="","",((CL19+CM19+CN19+CO19)/CK19))</f>
        <v>1</v>
      </c>
      <c r="CR19" s="17">
        <f t="shared" ref="CR19:CR28" si="58">IF(CK19="","",(CO19/CK19))</f>
        <v>1</v>
      </c>
      <c r="CS19" s="22"/>
      <c r="CT19" s="1">
        <f t="shared" ref="CT19:CT28" si="59">IF(ISNUMBER(CU19),CK19-CU19+CS19,"")</f>
        <v>0</v>
      </c>
      <c r="CU19" s="1">
        <v>2</v>
      </c>
      <c r="CV19" s="1"/>
      <c r="CW19" s="4"/>
      <c r="CX19" s="4"/>
      <c r="CY19" s="4">
        <v>2</v>
      </c>
      <c r="CZ19" s="5"/>
      <c r="DA19" s="16">
        <f t="shared" ref="DA19:DA28" si="60">IF(CU19="","",((CV19+CW19+CX19+CY19)/CU19))</f>
        <v>1</v>
      </c>
      <c r="DB19" s="17">
        <f t="shared" ref="DB19:DB28" si="61">IF(CU19="","",(CY19/CU19))</f>
        <v>1</v>
      </c>
    </row>
    <row r="20" spans="2:106" ht="14" x14ac:dyDescent="0.15">
      <c r="B20" s="4" t="s">
        <v>22</v>
      </c>
      <c r="C20" s="2">
        <f t="shared" si="31"/>
        <v>6</v>
      </c>
      <c r="D20" s="2"/>
      <c r="E20" s="2"/>
      <c r="F20" s="8">
        <v>6</v>
      </c>
      <c r="G20" s="23">
        <v>2</v>
      </c>
      <c r="H20" s="1">
        <f t="shared" si="32"/>
        <v>0</v>
      </c>
      <c r="I20" s="1">
        <v>8</v>
      </c>
      <c r="J20" s="1">
        <v>6</v>
      </c>
      <c r="K20" s="1"/>
      <c r="L20" s="1"/>
      <c r="M20" s="1"/>
      <c r="N20" s="1">
        <v>2</v>
      </c>
      <c r="O20" s="16">
        <f t="shared" si="33"/>
        <v>0.75</v>
      </c>
      <c r="P20" s="17">
        <f t="shared" si="34"/>
        <v>0</v>
      </c>
      <c r="Q20" s="23"/>
      <c r="R20" s="1">
        <f t="shared" si="35"/>
        <v>0</v>
      </c>
      <c r="S20" s="1">
        <v>8</v>
      </c>
      <c r="T20" s="1">
        <v>4</v>
      </c>
      <c r="U20" s="1"/>
      <c r="V20" s="1"/>
      <c r="W20" s="1">
        <v>1</v>
      </c>
      <c r="X20" s="1">
        <v>3</v>
      </c>
      <c r="Y20" s="16">
        <f t="shared" si="36"/>
        <v>0.625</v>
      </c>
      <c r="Z20" s="17">
        <f t="shared" si="37"/>
        <v>0.125</v>
      </c>
      <c r="AA20" s="23"/>
      <c r="AB20" s="1">
        <f t="shared" si="38"/>
        <v>0</v>
      </c>
      <c r="AC20" s="1">
        <v>8</v>
      </c>
      <c r="AD20" s="1"/>
      <c r="AE20" s="1"/>
      <c r="AF20" s="1"/>
      <c r="AG20" s="1">
        <v>3</v>
      </c>
      <c r="AH20" s="1">
        <v>5</v>
      </c>
      <c r="AI20" s="16">
        <f t="shared" si="39"/>
        <v>0.375</v>
      </c>
      <c r="AJ20" s="17">
        <f t="shared" si="40"/>
        <v>0.375</v>
      </c>
      <c r="AK20" s="23"/>
      <c r="AL20" s="1">
        <f t="shared" si="41"/>
        <v>0</v>
      </c>
      <c r="AM20" s="1">
        <v>8</v>
      </c>
      <c r="AN20" s="1"/>
      <c r="AO20" s="1"/>
      <c r="AP20" s="1"/>
      <c r="AQ20" s="1">
        <v>3</v>
      </c>
      <c r="AR20" s="1">
        <v>5</v>
      </c>
      <c r="AS20" s="16">
        <f t="shared" si="42"/>
        <v>0.375</v>
      </c>
      <c r="AT20" s="17">
        <f t="shared" si="43"/>
        <v>0.375</v>
      </c>
      <c r="AU20" s="23"/>
      <c r="AV20" s="1">
        <f t="shared" si="44"/>
        <v>0</v>
      </c>
      <c r="AW20" s="1">
        <v>8</v>
      </c>
      <c r="AX20" s="1"/>
      <c r="AY20" s="1"/>
      <c r="AZ20" s="1"/>
      <c r="BA20" s="1">
        <v>3</v>
      </c>
      <c r="BB20" s="1">
        <v>5</v>
      </c>
      <c r="BC20" s="16">
        <f t="shared" si="45"/>
        <v>0.375</v>
      </c>
      <c r="BD20" s="17">
        <f t="shared" si="46"/>
        <v>0.375</v>
      </c>
      <c r="BE20" s="23"/>
      <c r="BF20" s="1">
        <f t="shared" si="47"/>
        <v>0</v>
      </c>
      <c r="BG20" s="1">
        <v>8</v>
      </c>
      <c r="BH20" s="1"/>
      <c r="BI20" s="1"/>
      <c r="BJ20" s="1"/>
      <c r="BK20" s="1">
        <v>3</v>
      </c>
      <c r="BL20" s="1">
        <v>5</v>
      </c>
      <c r="BM20" s="16">
        <f t="shared" si="48"/>
        <v>0.375</v>
      </c>
      <c r="BN20" s="17">
        <f t="shared" si="49"/>
        <v>0.375</v>
      </c>
      <c r="BO20" s="23"/>
      <c r="BP20" s="1">
        <f t="shared" si="50"/>
        <v>0</v>
      </c>
      <c r="BQ20" s="1">
        <v>8</v>
      </c>
      <c r="BR20" s="1"/>
      <c r="BS20" s="1"/>
      <c r="BT20" s="1"/>
      <c r="BU20" s="1">
        <v>3</v>
      </c>
      <c r="BV20" s="1">
        <v>5</v>
      </c>
      <c r="BW20" s="16">
        <f t="shared" si="51"/>
        <v>0.375</v>
      </c>
      <c r="BX20" s="17">
        <f t="shared" si="52"/>
        <v>0.375</v>
      </c>
      <c r="BY20" s="23"/>
      <c r="BZ20" s="1">
        <f t="shared" si="53"/>
        <v>0</v>
      </c>
      <c r="CA20" s="1">
        <v>8</v>
      </c>
      <c r="CB20" s="1"/>
      <c r="CC20" s="1"/>
      <c r="CD20" s="1"/>
      <c r="CE20" s="1">
        <v>3</v>
      </c>
      <c r="CF20" s="1">
        <v>5</v>
      </c>
      <c r="CG20" s="16">
        <f t="shared" si="54"/>
        <v>0.375</v>
      </c>
      <c r="CH20" s="17">
        <f t="shared" si="55"/>
        <v>0.375</v>
      </c>
      <c r="CI20" s="23"/>
      <c r="CJ20" s="1">
        <f t="shared" si="56"/>
        <v>0</v>
      </c>
      <c r="CK20" s="1">
        <v>8</v>
      </c>
      <c r="CL20" s="1"/>
      <c r="CM20" s="1"/>
      <c r="CN20" s="1"/>
      <c r="CO20" s="1">
        <v>3</v>
      </c>
      <c r="CP20" s="1">
        <v>5</v>
      </c>
      <c r="CQ20" s="16">
        <f t="shared" si="57"/>
        <v>0.375</v>
      </c>
      <c r="CR20" s="17">
        <f t="shared" si="58"/>
        <v>0.375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12</v>
      </c>
      <c r="D21" s="2">
        <v>1</v>
      </c>
      <c r="E21" s="2"/>
      <c r="F21" s="8">
        <v>11</v>
      </c>
      <c r="G21" s="23"/>
      <c r="H21" s="1">
        <f t="shared" si="32"/>
        <v>0</v>
      </c>
      <c r="I21" s="1">
        <v>11</v>
      </c>
      <c r="J21" s="1">
        <v>8</v>
      </c>
      <c r="K21" s="1"/>
      <c r="L21" s="1">
        <v>1</v>
      </c>
      <c r="M21" s="1"/>
      <c r="N21" s="1">
        <v>2</v>
      </c>
      <c r="O21" s="16">
        <f t="shared" si="33"/>
        <v>0.81818181818181823</v>
      </c>
      <c r="P21" s="17">
        <f t="shared" si="34"/>
        <v>0</v>
      </c>
      <c r="Q21" s="23"/>
      <c r="R21" s="1">
        <f t="shared" si="35"/>
        <v>0</v>
      </c>
      <c r="S21" s="1">
        <v>11</v>
      </c>
      <c r="T21" s="1">
        <v>5</v>
      </c>
      <c r="U21" s="1"/>
      <c r="V21" s="1"/>
      <c r="W21" s="1">
        <v>2</v>
      </c>
      <c r="X21" s="1">
        <v>4</v>
      </c>
      <c r="Y21" s="16">
        <f t="shared" si="36"/>
        <v>0.63636363636363635</v>
      </c>
      <c r="Z21" s="17">
        <f t="shared" si="37"/>
        <v>0.18181818181818182</v>
      </c>
      <c r="AA21" s="23">
        <v>1</v>
      </c>
      <c r="AB21" s="1">
        <f t="shared" si="38"/>
        <v>0</v>
      </c>
      <c r="AC21" s="1">
        <v>12</v>
      </c>
      <c r="AD21" s="1"/>
      <c r="AE21" s="1"/>
      <c r="AF21" s="1"/>
      <c r="AG21" s="1">
        <v>8</v>
      </c>
      <c r="AH21" s="1">
        <v>4</v>
      </c>
      <c r="AI21" s="16">
        <f t="shared" si="39"/>
        <v>0.66666666666666663</v>
      </c>
      <c r="AJ21" s="17">
        <f t="shared" si="40"/>
        <v>0.66666666666666663</v>
      </c>
      <c r="AK21" s="23"/>
      <c r="AL21" s="1">
        <f t="shared" si="41"/>
        <v>1</v>
      </c>
      <c r="AM21" s="1">
        <v>11</v>
      </c>
      <c r="AN21" s="1"/>
      <c r="AO21" s="1"/>
      <c r="AP21" s="1"/>
      <c r="AQ21" s="1">
        <v>7</v>
      </c>
      <c r="AR21" s="1">
        <v>4</v>
      </c>
      <c r="AS21" s="16">
        <f t="shared" si="42"/>
        <v>0.63636363636363635</v>
      </c>
      <c r="AT21" s="17">
        <f t="shared" si="43"/>
        <v>0.63636363636363635</v>
      </c>
      <c r="AU21" s="23"/>
      <c r="AV21" s="1">
        <f t="shared" si="44"/>
        <v>0</v>
      </c>
      <c r="AW21" s="1">
        <v>11</v>
      </c>
      <c r="AX21" s="1"/>
      <c r="AY21" s="1"/>
      <c r="AZ21" s="1"/>
      <c r="BA21" s="1">
        <v>7</v>
      </c>
      <c r="BB21" s="1">
        <v>4</v>
      </c>
      <c r="BC21" s="16">
        <f t="shared" si="45"/>
        <v>0.63636363636363635</v>
      </c>
      <c r="BD21" s="17">
        <f t="shared" si="46"/>
        <v>0.63636363636363635</v>
      </c>
      <c r="BE21" s="23"/>
      <c r="BF21" s="1">
        <f t="shared" si="47"/>
        <v>0</v>
      </c>
      <c r="BG21" s="1">
        <v>11</v>
      </c>
      <c r="BH21" s="1"/>
      <c r="BI21" s="1"/>
      <c r="BJ21" s="1"/>
      <c r="BK21" s="1">
        <v>7</v>
      </c>
      <c r="BL21" s="1">
        <v>4</v>
      </c>
      <c r="BM21" s="16">
        <f t="shared" si="48"/>
        <v>0.63636363636363635</v>
      </c>
      <c r="BN21" s="17">
        <f t="shared" si="49"/>
        <v>0.63636363636363635</v>
      </c>
      <c r="BO21" s="23"/>
      <c r="BP21" s="1">
        <f t="shared" si="50"/>
        <v>0</v>
      </c>
      <c r="BQ21" s="1">
        <v>11</v>
      </c>
      <c r="BR21" s="1"/>
      <c r="BS21" s="1"/>
      <c r="BT21" s="1"/>
      <c r="BU21" s="1">
        <v>7</v>
      </c>
      <c r="BV21" s="1">
        <v>4</v>
      </c>
      <c r="BW21" s="16">
        <f t="shared" si="51"/>
        <v>0.63636363636363635</v>
      </c>
      <c r="BX21" s="17">
        <f t="shared" si="52"/>
        <v>0.63636363636363635</v>
      </c>
      <c r="BY21" s="23"/>
      <c r="BZ21" s="1">
        <f t="shared" si="53"/>
        <v>0</v>
      </c>
      <c r="CA21" s="1">
        <v>11</v>
      </c>
      <c r="CB21" s="1"/>
      <c r="CC21" s="1"/>
      <c r="CD21" s="1"/>
      <c r="CE21" s="1">
        <v>7</v>
      </c>
      <c r="CF21" s="1">
        <v>4</v>
      </c>
      <c r="CG21" s="16">
        <f t="shared" si="54"/>
        <v>0.63636363636363635</v>
      </c>
      <c r="CH21" s="17">
        <f t="shared" si="55"/>
        <v>0.63636363636363635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6</v>
      </c>
      <c r="D22" s="2"/>
      <c r="E22" s="2"/>
      <c r="F22" s="8">
        <v>6</v>
      </c>
      <c r="G22" s="23">
        <v>1</v>
      </c>
      <c r="H22" s="1">
        <f t="shared" si="32"/>
        <v>0</v>
      </c>
      <c r="I22" s="1">
        <v>7</v>
      </c>
      <c r="J22" s="1">
        <v>6</v>
      </c>
      <c r="K22" s="1"/>
      <c r="L22" s="1"/>
      <c r="M22" s="1"/>
      <c r="N22" s="1">
        <v>1</v>
      </c>
      <c r="O22" s="16">
        <f t="shared" si="33"/>
        <v>0.8571428571428571</v>
      </c>
      <c r="P22" s="17">
        <f t="shared" si="34"/>
        <v>0</v>
      </c>
      <c r="Q22" s="23"/>
      <c r="R22" s="1">
        <f t="shared" si="35"/>
        <v>0</v>
      </c>
      <c r="S22" s="1">
        <v>7</v>
      </c>
      <c r="T22" s="1">
        <v>3</v>
      </c>
      <c r="U22" s="1"/>
      <c r="V22" s="1"/>
      <c r="W22" s="1">
        <v>3</v>
      </c>
      <c r="X22" s="1">
        <v>1</v>
      </c>
      <c r="Y22" s="16">
        <f t="shared" si="36"/>
        <v>0.8571428571428571</v>
      </c>
      <c r="Z22" s="17">
        <f t="shared" si="37"/>
        <v>0.42857142857142855</v>
      </c>
      <c r="AA22" s="23"/>
      <c r="AB22" s="1">
        <f t="shared" si="38"/>
        <v>0</v>
      </c>
      <c r="AC22" s="1">
        <v>7</v>
      </c>
      <c r="AD22" s="1">
        <v>1</v>
      </c>
      <c r="AE22" s="1"/>
      <c r="AF22" s="1"/>
      <c r="AG22" s="1">
        <v>5</v>
      </c>
      <c r="AH22" s="1">
        <v>1</v>
      </c>
      <c r="AI22" s="16">
        <f t="shared" si="39"/>
        <v>0.8571428571428571</v>
      </c>
      <c r="AJ22" s="17">
        <f t="shared" si="40"/>
        <v>0.7142857142857143</v>
      </c>
      <c r="AK22" s="23"/>
      <c r="AL22" s="1">
        <f t="shared" si="41"/>
        <v>0</v>
      </c>
      <c r="AM22" s="1">
        <v>7</v>
      </c>
      <c r="AN22" s="1">
        <v>1</v>
      </c>
      <c r="AO22" s="1"/>
      <c r="AP22" s="1"/>
      <c r="AQ22" s="1">
        <v>5</v>
      </c>
      <c r="AR22" s="1">
        <v>1</v>
      </c>
      <c r="AS22" s="16">
        <f t="shared" si="42"/>
        <v>0.8571428571428571</v>
      </c>
      <c r="AT22" s="17">
        <f t="shared" si="43"/>
        <v>0.7142857142857143</v>
      </c>
      <c r="AU22" s="23"/>
      <c r="AV22" s="1">
        <f t="shared" si="44"/>
        <v>0</v>
      </c>
      <c r="AW22" s="1">
        <v>7</v>
      </c>
      <c r="AX22" s="1"/>
      <c r="AY22" s="1"/>
      <c r="AZ22" s="1"/>
      <c r="BA22" s="1">
        <v>6</v>
      </c>
      <c r="BB22" s="1">
        <v>1</v>
      </c>
      <c r="BC22" s="16">
        <f t="shared" si="45"/>
        <v>0.8571428571428571</v>
      </c>
      <c r="BD22" s="17">
        <f t="shared" si="46"/>
        <v>0.8571428571428571</v>
      </c>
      <c r="BE22" s="23"/>
      <c r="BF22" s="1">
        <f t="shared" si="47"/>
        <v>0</v>
      </c>
      <c r="BG22" s="1">
        <v>7</v>
      </c>
      <c r="BH22" s="1"/>
      <c r="BI22" s="1"/>
      <c r="BJ22" s="1"/>
      <c r="BK22" s="1">
        <v>6</v>
      </c>
      <c r="BL22" s="1">
        <v>1</v>
      </c>
      <c r="BM22" s="16">
        <f t="shared" si="48"/>
        <v>0.8571428571428571</v>
      </c>
      <c r="BN22" s="17">
        <f t="shared" si="49"/>
        <v>0.8571428571428571</v>
      </c>
      <c r="BO22" s="23"/>
      <c r="BP22" s="1">
        <f t="shared" si="50"/>
        <v>0</v>
      </c>
      <c r="BQ22" s="1">
        <v>7</v>
      </c>
      <c r="BR22" s="1"/>
      <c r="BS22" s="1"/>
      <c r="BT22" s="1"/>
      <c r="BU22" s="1">
        <v>6</v>
      </c>
      <c r="BV22" s="1">
        <v>1</v>
      </c>
      <c r="BW22" s="16">
        <f t="shared" si="51"/>
        <v>0.8571428571428571</v>
      </c>
      <c r="BX22" s="17">
        <f t="shared" si="52"/>
        <v>0.8571428571428571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10</v>
      </c>
      <c r="D23" s="2"/>
      <c r="E23" s="2"/>
      <c r="F23" s="8">
        <v>10</v>
      </c>
      <c r="G23" s="23"/>
      <c r="H23" s="1">
        <f t="shared" si="32"/>
        <v>0</v>
      </c>
      <c r="I23" s="1">
        <v>10</v>
      </c>
      <c r="J23" s="1">
        <v>7</v>
      </c>
      <c r="K23" s="1"/>
      <c r="L23" s="1"/>
      <c r="M23" s="1"/>
      <c r="N23" s="1">
        <v>3</v>
      </c>
      <c r="O23" s="16">
        <f t="shared" si="33"/>
        <v>0.7</v>
      </c>
      <c r="P23" s="17">
        <f t="shared" si="34"/>
        <v>0</v>
      </c>
      <c r="Q23" s="23"/>
      <c r="R23" s="1">
        <f t="shared" si="35"/>
        <v>0</v>
      </c>
      <c r="S23" s="1">
        <v>10</v>
      </c>
      <c r="T23" s="1">
        <v>7</v>
      </c>
      <c r="U23" s="1"/>
      <c r="V23" s="1"/>
      <c r="W23" s="1"/>
      <c r="X23" s="1">
        <v>3</v>
      </c>
      <c r="Y23" s="16">
        <f t="shared" si="36"/>
        <v>0.7</v>
      </c>
      <c r="Z23" s="17">
        <f t="shared" si="37"/>
        <v>0</v>
      </c>
      <c r="AA23" s="23"/>
      <c r="AB23" s="1">
        <f t="shared" si="38"/>
        <v>0</v>
      </c>
      <c r="AC23" s="1">
        <v>10</v>
      </c>
      <c r="AD23" s="1">
        <v>3</v>
      </c>
      <c r="AE23" s="1"/>
      <c r="AF23" s="1"/>
      <c r="AG23" s="1">
        <v>4</v>
      </c>
      <c r="AH23" s="1">
        <v>3</v>
      </c>
      <c r="AI23" s="16">
        <f t="shared" si="39"/>
        <v>0.7</v>
      </c>
      <c r="AJ23" s="17">
        <f t="shared" si="40"/>
        <v>0.4</v>
      </c>
      <c r="AK23" s="23"/>
      <c r="AL23" s="1">
        <f t="shared" si="41"/>
        <v>0</v>
      </c>
      <c r="AM23" s="1">
        <v>10</v>
      </c>
      <c r="AN23" s="1"/>
      <c r="AO23" s="1"/>
      <c r="AP23" s="1"/>
      <c r="AQ23" s="1">
        <v>7</v>
      </c>
      <c r="AR23" s="1">
        <v>3</v>
      </c>
      <c r="AS23" s="16">
        <f t="shared" si="42"/>
        <v>0.7</v>
      </c>
      <c r="AT23" s="17">
        <f t="shared" si="43"/>
        <v>0.7</v>
      </c>
      <c r="AU23" s="23"/>
      <c r="AV23" s="1">
        <f t="shared" si="44"/>
        <v>0</v>
      </c>
      <c r="AW23" s="1">
        <v>10</v>
      </c>
      <c r="AX23" s="1"/>
      <c r="AY23" s="1"/>
      <c r="AZ23" s="1"/>
      <c r="BA23" s="1">
        <v>7</v>
      </c>
      <c r="BB23" s="1">
        <v>3</v>
      </c>
      <c r="BC23" s="16">
        <f t="shared" si="45"/>
        <v>0.7</v>
      </c>
      <c r="BD23" s="17">
        <f t="shared" si="46"/>
        <v>0.7</v>
      </c>
      <c r="BE23" s="23"/>
      <c r="BF23" s="1">
        <f t="shared" si="47"/>
        <v>0</v>
      </c>
      <c r="BG23" s="1">
        <v>10</v>
      </c>
      <c r="BH23" s="1"/>
      <c r="BI23" s="1"/>
      <c r="BJ23" s="1"/>
      <c r="BK23" s="1">
        <v>7</v>
      </c>
      <c r="BL23" s="1">
        <v>3</v>
      </c>
      <c r="BM23" s="16">
        <f t="shared" si="48"/>
        <v>0.7</v>
      </c>
      <c r="BN23" s="17">
        <f t="shared" si="49"/>
        <v>0.7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10</v>
      </c>
      <c r="D24" s="2"/>
      <c r="E24" s="2"/>
      <c r="F24" s="8">
        <v>10</v>
      </c>
      <c r="G24" s="23">
        <v>2</v>
      </c>
      <c r="H24" s="1">
        <f t="shared" si="32"/>
        <v>0</v>
      </c>
      <c r="I24" s="1">
        <v>12</v>
      </c>
      <c r="J24" s="1">
        <v>8</v>
      </c>
      <c r="K24" s="1"/>
      <c r="L24" s="1"/>
      <c r="M24" s="1"/>
      <c r="N24" s="1">
        <v>4</v>
      </c>
      <c r="O24" s="16">
        <f t="shared" si="33"/>
        <v>0.66666666666666663</v>
      </c>
      <c r="P24" s="17">
        <f t="shared" si="34"/>
        <v>0</v>
      </c>
      <c r="Q24" s="23"/>
      <c r="R24" s="1">
        <f t="shared" si="35"/>
        <v>0</v>
      </c>
      <c r="S24" s="1">
        <v>12</v>
      </c>
      <c r="T24" s="1">
        <v>5</v>
      </c>
      <c r="U24" s="1"/>
      <c r="V24" s="1"/>
      <c r="W24" s="1">
        <v>3</v>
      </c>
      <c r="X24" s="1">
        <v>4</v>
      </c>
      <c r="Y24" s="16">
        <f t="shared" si="36"/>
        <v>0.66666666666666663</v>
      </c>
      <c r="Z24" s="17">
        <f t="shared" si="37"/>
        <v>0.25</v>
      </c>
      <c r="AA24" s="23"/>
      <c r="AB24" s="1">
        <f t="shared" si="38"/>
        <v>0</v>
      </c>
      <c r="AC24" s="1">
        <v>12</v>
      </c>
      <c r="AD24" s="1">
        <v>1</v>
      </c>
      <c r="AE24" s="1"/>
      <c r="AF24" s="1"/>
      <c r="AG24" s="1">
        <v>7</v>
      </c>
      <c r="AH24" s="1">
        <v>4</v>
      </c>
      <c r="AI24" s="16">
        <f t="shared" si="39"/>
        <v>0.66666666666666663</v>
      </c>
      <c r="AJ24" s="17">
        <f t="shared" si="40"/>
        <v>0.58333333333333337</v>
      </c>
      <c r="AK24" s="23"/>
      <c r="AL24" s="1">
        <f t="shared" si="41"/>
        <v>0</v>
      </c>
      <c r="AM24" s="1">
        <v>12</v>
      </c>
      <c r="AN24" s="1"/>
      <c r="AO24" s="1"/>
      <c r="AP24" s="1"/>
      <c r="AQ24" s="1">
        <v>8</v>
      </c>
      <c r="AR24" s="1">
        <v>4</v>
      </c>
      <c r="AS24" s="16">
        <f t="shared" si="42"/>
        <v>0.66666666666666663</v>
      </c>
      <c r="AT24" s="17">
        <f t="shared" si="43"/>
        <v>0.66666666666666663</v>
      </c>
      <c r="AU24" s="23"/>
      <c r="AV24" s="1">
        <f t="shared" si="44"/>
        <v>0</v>
      </c>
      <c r="AW24" s="1">
        <v>12</v>
      </c>
      <c r="AX24" s="1"/>
      <c r="AY24" s="1"/>
      <c r="AZ24" s="1"/>
      <c r="BA24" s="1">
        <v>8</v>
      </c>
      <c r="BB24" s="1">
        <v>4</v>
      </c>
      <c r="BC24" s="16">
        <f t="shared" si="45"/>
        <v>0.66666666666666663</v>
      </c>
      <c r="BD24" s="17">
        <f t="shared" si="46"/>
        <v>0.66666666666666663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10</v>
      </c>
      <c r="D25" s="2"/>
      <c r="E25" s="2"/>
      <c r="F25" s="8">
        <v>10</v>
      </c>
      <c r="G25" s="23">
        <v>1</v>
      </c>
      <c r="H25" s="1">
        <f t="shared" si="32"/>
        <v>0</v>
      </c>
      <c r="I25" s="1">
        <v>11</v>
      </c>
      <c r="J25" s="1">
        <v>9</v>
      </c>
      <c r="K25" s="1"/>
      <c r="L25" s="1"/>
      <c r="M25" s="1"/>
      <c r="N25" s="1">
        <v>2</v>
      </c>
      <c r="O25" s="16">
        <f t="shared" si="33"/>
        <v>0.81818181818181823</v>
      </c>
      <c r="P25" s="17">
        <f t="shared" si="34"/>
        <v>0</v>
      </c>
      <c r="Q25" s="23">
        <v>1</v>
      </c>
      <c r="R25" s="1">
        <f t="shared" si="35"/>
        <v>1</v>
      </c>
      <c r="S25" s="1">
        <v>11</v>
      </c>
      <c r="T25" s="1">
        <v>7</v>
      </c>
      <c r="U25" s="1"/>
      <c r="V25" s="1"/>
      <c r="W25" s="1">
        <v>1</v>
      </c>
      <c r="X25" s="1">
        <v>3</v>
      </c>
      <c r="Y25" s="16">
        <f t="shared" si="36"/>
        <v>0.72727272727272729</v>
      </c>
      <c r="Z25" s="17">
        <f t="shared" si="37"/>
        <v>9.0909090909090912E-2</v>
      </c>
      <c r="AA25" s="23"/>
      <c r="AB25" s="1">
        <f t="shared" si="38"/>
        <v>0</v>
      </c>
      <c r="AC25" s="1">
        <v>11</v>
      </c>
      <c r="AD25" s="1"/>
      <c r="AE25" s="1"/>
      <c r="AF25" s="1">
        <v>2</v>
      </c>
      <c r="AG25" s="1">
        <v>4</v>
      </c>
      <c r="AH25" s="1">
        <v>5</v>
      </c>
      <c r="AI25" s="16">
        <f t="shared" si="39"/>
        <v>0.54545454545454541</v>
      </c>
      <c r="AJ25" s="17">
        <f t="shared" si="40"/>
        <v>0.36363636363636365</v>
      </c>
      <c r="AK25" s="23"/>
      <c r="AL25" s="1">
        <f t="shared" si="41"/>
        <v>0</v>
      </c>
      <c r="AM25" s="1">
        <v>11</v>
      </c>
      <c r="AN25" s="1"/>
      <c r="AO25" s="1"/>
      <c r="AP25" s="1">
        <v>1</v>
      </c>
      <c r="AQ25" s="1">
        <v>4</v>
      </c>
      <c r="AR25" s="1">
        <v>6</v>
      </c>
      <c r="AS25" s="16">
        <f t="shared" si="42"/>
        <v>0.45454545454545453</v>
      </c>
      <c r="AT25" s="17">
        <f t="shared" si="43"/>
        <v>0.36363636363636365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9</v>
      </c>
      <c r="D26" s="2"/>
      <c r="E26" s="2"/>
      <c r="F26" s="8">
        <v>9</v>
      </c>
      <c r="G26" s="23">
        <v>1</v>
      </c>
      <c r="H26" s="1">
        <f t="shared" si="32"/>
        <v>0</v>
      </c>
      <c r="I26" s="1">
        <v>10</v>
      </c>
      <c r="J26" s="1">
        <v>8</v>
      </c>
      <c r="K26" s="1"/>
      <c r="L26" s="1">
        <v>2</v>
      </c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10</v>
      </c>
      <c r="T26" s="1">
        <v>7</v>
      </c>
      <c r="U26" s="1"/>
      <c r="V26" s="1"/>
      <c r="W26" s="1"/>
      <c r="X26" s="1">
        <v>3</v>
      </c>
      <c r="Y26" s="18">
        <f t="shared" si="36"/>
        <v>0.7</v>
      </c>
      <c r="Z26" s="19">
        <f t="shared" si="37"/>
        <v>0</v>
      </c>
      <c r="AA26" s="23"/>
      <c r="AB26" s="1">
        <f t="shared" si="38"/>
        <v>0</v>
      </c>
      <c r="AC26" s="1">
        <v>10</v>
      </c>
      <c r="AD26" s="1">
        <v>3</v>
      </c>
      <c r="AE26" s="1"/>
      <c r="AF26" s="1"/>
      <c r="AG26" s="1">
        <v>3</v>
      </c>
      <c r="AH26" s="1">
        <v>4</v>
      </c>
      <c r="AI26" s="18">
        <f t="shared" si="39"/>
        <v>0.6</v>
      </c>
      <c r="AJ26" s="19">
        <f t="shared" si="40"/>
        <v>0.3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11</v>
      </c>
      <c r="D27" s="2"/>
      <c r="E27" s="2"/>
      <c r="F27" s="8">
        <v>11</v>
      </c>
      <c r="G27" s="23"/>
      <c r="H27" s="1">
        <f t="shared" si="32"/>
        <v>0</v>
      </c>
      <c r="I27" s="1">
        <v>11</v>
      </c>
      <c r="J27" s="1">
        <v>9</v>
      </c>
      <c r="K27" s="1"/>
      <c r="L27" s="1"/>
      <c r="M27" s="1">
        <v>1</v>
      </c>
      <c r="N27" s="1">
        <v>1</v>
      </c>
      <c r="O27" s="18">
        <f t="shared" si="33"/>
        <v>0.90909090909090906</v>
      </c>
      <c r="P27" s="19">
        <f t="shared" si="34"/>
        <v>9.0909090909090912E-2</v>
      </c>
      <c r="Q27" s="23"/>
      <c r="R27" s="1">
        <f t="shared" si="35"/>
        <v>0</v>
      </c>
      <c r="S27" s="1">
        <v>11</v>
      </c>
      <c r="T27" s="1">
        <v>7</v>
      </c>
      <c r="U27" s="1"/>
      <c r="V27" s="1"/>
      <c r="W27" s="1">
        <v>3</v>
      </c>
      <c r="X27" s="1">
        <v>1</v>
      </c>
      <c r="Y27" s="18">
        <f t="shared" si="36"/>
        <v>0.90909090909090906</v>
      </c>
      <c r="Z27" s="19">
        <f t="shared" si="37"/>
        <v>0.27272727272727271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21</v>
      </c>
      <c r="D28" s="2"/>
      <c r="E28" s="2"/>
      <c r="F28" s="9">
        <v>21</v>
      </c>
      <c r="G28" s="24">
        <v>1</v>
      </c>
      <c r="H28" s="25">
        <f t="shared" si="32"/>
        <v>0</v>
      </c>
      <c r="I28" s="25">
        <v>22</v>
      </c>
      <c r="J28" s="25">
        <v>18</v>
      </c>
      <c r="K28" s="10"/>
      <c r="L28" s="10"/>
      <c r="M28" s="10">
        <v>1</v>
      </c>
      <c r="N28" s="10">
        <v>3</v>
      </c>
      <c r="O28" s="20">
        <f t="shared" si="33"/>
        <v>0.86363636363636365</v>
      </c>
      <c r="P28" s="21">
        <f t="shared" si="34"/>
        <v>4.5454545454545456E-2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52</v>
      </c>
    </row>
    <row r="2" spans="1:106" x14ac:dyDescent="0.15">
      <c r="B2" s="14" t="str">
        <f>"Freshmen Retention - "&amp;$A$1</f>
        <v>Freshmen Retention - Biological &amp; Chemical Sciences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51</v>
      </c>
      <c r="D5" s="3"/>
      <c r="E5" s="3"/>
      <c r="F5" s="8">
        <v>51</v>
      </c>
      <c r="G5" s="22">
        <v>2</v>
      </c>
      <c r="H5" s="1">
        <f>IF(ISNUMBER(I5),F5-I5+G5,"")</f>
        <v>19</v>
      </c>
      <c r="I5" s="1">
        <v>34</v>
      </c>
      <c r="J5" s="1">
        <v>26</v>
      </c>
      <c r="K5" s="4"/>
      <c r="L5" s="4"/>
      <c r="M5" s="4"/>
      <c r="N5" s="5">
        <v>8</v>
      </c>
      <c r="O5" s="16">
        <f>IF(I5="","",((J5+K5+L5+M5)/I5))</f>
        <v>0.76470588235294112</v>
      </c>
      <c r="P5" s="17">
        <f>IF(I5="","",(M5/I5))</f>
        <v>0</v>
      </c>
      <c r="Q5" s="22">
        <v>5</v>
      </c>
      <c r="R5" s="1">
        <f t="shared" ref="R5:R14" si="1">IF(ISNUMBER(S5),I5-S5+Q5,"")</f>
        <v>2</v>
      </c>
      <c r="S5" s="1">
        <v>37</v>
      </c>
      <c r="T5" s="1">
        <v>29</v>
      </c>
      <c r="U5" s="4">
        <v>1</v>
      </c>
      <c r="V5" s="4"/>
      <c r="W5" s="4"/>
      <c r="X5" s="5">
        <v>7</v>
      </c>
      <c r="Y5" s="16">
        <f t="shared" ref="Y5:Y14" si="2">IF(S5="","",((T5+U5+V5+W5)/S5))</f>
        <v>0.81081081081081086</v>
      </c>
      <c r="Z5" s="17">
        <f t="shared" ref="Z5:Z14" si="3">IF(S5="","",(W5/S5))</f>
        <v>0</v>
      </c>
      <c r="AA5" s="22">
        <v>1</v>
      </c>
      <c r="AB5" s="1">
        <f t="shared" ref="AB5:AB14" si="4">IF(ISNUMBER(AC5),S5-AC5+AA5,"")</f>
        <v>0</v>
      </c>
      <c r="AC5" s="1">
        <v>38</v>
      </c>
      <c r="AD5" s="1">
        <v>24</v>
      </c>
      <c r="AE5" s="4"/>
      <c r="AF5" s="4"/>
      <c r="AG5" s="4">
        <v>6</v>
      </c>
      <c r="AH5" s="5">
        <v>8</v>
      </c>
      <c r="AI5" s="16">
        <f t="shared" ref="AI5:AI14" si="5">IF(AC5="","",((AD5+AE5+AF5+AG5)/AC5))</f>
        <v>0.78947368421052633</v>
      </c>
      <c r="AJ5" s="17">
        <f t="shared" ref="AJ5:AJ14" si="6">IF(AC5="","",(AG5/AC5))</f>
        <v>0.15789473684210525</v>
      </c>
      <c r="AK5" s="22"/>
      <c r="AL5" s="1">
        <f t="shared" ref="AL5:AL14" si="7">IF(ISNUMBER(AM5),AC5-AM5+AK5,"")</f>
        <v>1</v>
      </c>
      <c r="AM5" s="1">
        <v>37</v>
      </c>
      <c r="AN5" s="1">
        <v>5</v>
      </c>
      <c r="AO5" s="4"/>
      <c r="AP5" s="4"/>
      <c r="AQ5" s="4">
        <v>22</v>
      </c>
      <c r="AR5" s="5">
        <v>10</v>
      </c>
      <c r="AS5" s="16">
        <f t="shared" ref="AS5:AS14" si="8">IF(AM5="","",((AN5+AO5+AP5+AQ5)/AM5))</f>
        <v>0.72972972972972971</v>
      </c>
      <c r="AT5" s="17">
        <f t="shared" ref="AT5:AT14" si="9">IF(AM5="","",(AQ5/AM5))</f>
        <v>0.59459459459459463</v>
      </c>
      <c r="AU5" s="22"/>
      <c r="AV5" s="1">
        <f t="shared" ref="AV5:AV14" si="10">IF(ISNUMBER(AW5),AM5-AW5+AU5,"")</f>
        <v>0</v>
      </c>
      <c r="AW5" s="1">
        <v>37</v>
      </c>
      <c r="AX5" s="1">
        <v>1</v>
      </c>
      <c r="AY5" s="4"/>
      <c r="AZ5" s="4"/>
      <c r="BA5" s="4">
        <v>28</v>
      </c>
      <c r="BB5" s="5">
        <v>8</v>
      </c>
      <c r="BC5" s="16">
        <f t="shared" ref="BC5:BC14" si="11">IF(AW5="","",((AX5+AY5+AZ5+BA5)/AW5))</f>
        <v>0.78378378378378377</v>
      </c>
      <c r="BD5" s="17">
        <f t="shared" ref="BD5:BD14" si="12">IF(AW5="","",(BA5/AW5))</f>
        <v>0.7567567567567568</v>
      </c>
      <c r="BE5" s="22"/>
      <c r="BF5" s="1">
        <f t="shared" ref="BF5:BF14" si="13">IF(ISNUMBER(BG5),AW5-BG5+BE5,"")</f>
        <v>-1</v>
      </c>
      <c r="BG5" s="1">
        <v>38</v>
      </c>
      <c r="BH5" s="1"/>
      <c r="BI5" s="4"/>
      <c r="BJ5" s="4"/>
      <c r="BK5" s="4">
        <v>30</v>
      </c>
      <c r="BL5" s="5">
        <v>8</v>
      </c>
      <c r="BM5" s="16">
        <f t="shared" ref="BM5:BM14" si="14">IF(BG5="","",((BH5+BI5+BJ5+BK5)/BG5))</f>
        <v>0.78947368421052633</v>
      </c>
      <c r="BN5" s="17">
        <f t="shared" ref="BN5:BN14" si="15">IF(BG5="","",(BK5/BG5))</f>
        <v>0.78947368421052633</v>
      </c>
      <c r="BO5" s="22"/>
      <c r="BP5" s="1">
        <f t="shared" ref="BP5:BP14" si="16">IF(ISNUMBER(BQ5),BG5-BQ5+BO5,"")</f>
        <v>0</v>
      </c>
      <c r="BQ5" s="1">
        <v>38</v>
      </c>
      <c r="BR5" s="1"/>
      <c r="BS5" s="4"/>
      <c r="BT5" s="4"/>
      <c r="BU5" s="4">
        <v>30</v>
      </c>
      <c r="BV5" s="5">
        <v>8</v>
      </c>
      <c r="BW5" s="16">
        <f t="shared" ref="BW5:BW14" si="17">IF(BQ5="","",((BR5+BS5+BT5+BU5)/BQ5))</f>
        <v>0.78947368421052633</v>
      </c>
      <c r="BX5" s="17">
        <f t="shared" ref="BX5:BX14" si="18">IF(BQ5="","",(BU5/BQ5))</f>
        <v>0.78947368421052633</v>
      </c>
      <c r="BY5" s="22"/>
      <c r="BZ5" s="1">
        <f t="shared" ref="BZ5:BZ14" si="19">IF(ISNUMBER(CA5),BQ5-CA5+BY5,"")</f>
        <v>0</v>
      </c>
      <c r="CA5" s="1">
        <v>38</v>
      </c>
      <c r="CB5" s="1"/>
      <c r="CC5" s="4"/>
      <c r="CD5" s="4"/>
      <c r="CE5" s="4">
        <v>30</v>
      </c>
      <c r="CF5" s="5">
        <v>8</v>
      </c>
      <c r="CG5" s="16">
        <f t="shared" ref="CG5:CG14" si="20">IF(CA5="","",((CB5+CC5+CD5+CE5)/CA5))</f>
        <v>0.78947368421052633</v>
      </c>
      <c r="CH5" s="17">
        <f t="shared" ref="CH5:CH14" si="21">IF(CA5="","",(CE5/CA5))</f>
        <v>0.78947368421052633</v>
      </c>
      <c r="CI5" s="22"/>
      <c r="CJ5" s="1">
        <f t="shared" ref="CJ5:CJ14" si="22">IF(ISNUMBER(CK5),CA5-CK5+CI5,"")</f>
        <v>0</v>
      </c>
      <c r="CK5" s="1">
        <v>38</v>
      </c>
      <c r="CL5" s="1">
        <v>1</v>
      </c>
      <c r="CM5" s="4"/>
      <c r="CN5" s="4"/>
      <c r="CO5" s="4">
        <v>30</v>
      </c>
      <c r="CP5" s="5">
        <v>7</v>
      </c>
      <c r="CQ5" s="16">
        <f t="shared" ref="CQ5:CQ14" si="23">IF(CK5="","",((CL5+CM5+CN5+CO5)/CK5))</f>
        <v>0.81578947368421051</v>
      </c>
      <c r="CR5" s="17">
        <f t="shared" ref="CR5:CR14" si="24">IF(CK5="","",(CO5/CK5))</f>
        <v>0.78947368421052633</v>
      </c>
      <c r="CS5" s="22"/>
      <c r="CT5" s="1">
        <f t="shared" ref="CT5:CT14" si="25">IF(ISNUMBER(CU5),CK5-CU5+CS5,"")</f>
        <v>0</v>
      </c>
      <c r="CU5" s="1">
        <v>38</v>
      </c>
      <c r="CV5" s="1"/>
      <c r="CW5" s="4"/>
      <c r="CX5" s="4"/>
      <c r="CY5" s="4">
        <v>31</v>
      </c>
      <c r="CZ5" s="5">
        <v>7</v>
      </c>
      <c r="DA5" s="16">
        <f t="shared" ref="DA5:DA14" si="26">IF(CU5="","",((CV5+CW5+CX5+CY5)/CU5))</f>
        <v>0.81578947368421051</v>
      </c>
      <c r="DB5" s="17">
        <f t="shared" ref="DB5:DB14" si="27">IF(CU5="","",(CY5/CU5))</f>
        <v>0.81578947368421051</v>
      </c>
    </row>
    <row r="6" spans="1:106" ht="14" x14ac:dyDescent="0.15">
      <c r="B6" s="4" t="s">
        <v>22</v>
      </c>
      <c r="C6" s="2">
        <f t="shared" si="0"/>
        <v>42</v>
      </c>
      <c r="D6" s="2"/>
      <c r="E6" s="2"/>
      <c r="F6" s="8">
        <v>42</v>
      </c>
      <c r="G6" s="23">
        <v>3</v>
      </c>
      <c r="H6" s="1">
        <f t="shared" ref="H6:H14" si="28">IF(ISNUMBER(I6),F6-I6+G6,"")</f>
        <v>-2</v>
      </c>
      <c r="I6" s="1">
        <v>47</v>
      </c>
      <c r="J6" s="1">
        <v>39</v>
      </c>
      <c r="K6" s="1"/>
      <c r="L6" s="1"/>
      <c r="M6" s="1"/>
      <c r="N6" s="1">
        <v>8</v>
      </c>
      <c r="O6" s="16">
        <f t="shared" ref="O6:O14" si="29">IF(I6="","",((J6+K6+L6+M6)/I6))</f>
        <v>0.82978723404255317</v>
      </c>
      <c r="P6" s="17">
        <f t="shared" ref="P6:P14" si="30">IF(I6="","",(M6/I6))</f>
        <v>0</v>
      </c>
      <c r="Q6" s="23">
        <v>6</v>
      </c>
      <c r="R6" s="1">
        <f t="shared" si="1"/>
        <v>5</v>
      </c>
      <c r="S6" s="1">
        <v>48</v>
      </c>
      <c r="T6" s="1">
        <v>38</v>
      </c>
      <c r="U6" s="1"/>
      <c r="V6" s="1"/>
      <c r="W6" s="1"/>
      <c r="X6" s="1">
        <v>10</v>
      </c>
      <c r="Y6" s="16">
        <f t="shared" si="2"/>
        <v>0.79166666666666663</v>
      </c>
      <c r="Z6" s="17">
        <f t="shared" si="3"/>
        <v>0</v>
      </c>
      <c r="AA6" s="23"/>
      <c r="AB6" s="1">
        <f t="shared" si="4"/>
        <v>3</v>
      </c>
      <c r="AC6" s="1">
        <v>45</v>
      </c>
      <c r="AD6" s="1">
        <v>25</v>
      </c>
      <c r="AE6" s="1">
        <v>1</v>
      </c>
      <c r="AF6" s="1">
        <v>1</v>
      </c>
      <c r="AG6" s="1">
        <v>7</v>
      </c>
      <c r="AH6" s="1">
        <v>11</v>
      </c>
      <c r="AI6" s="16">
        <f t="shared" si="5"/>
        <v>0.75555555555555554</v>
      </c>
      <c r="AJ6" s="17">
        <f t="shared" si="6"/>
        <v>0.15555555555555556</v>
      </c>
      <c r="AK6" s="23"/>
      <c r="AL6" s="1">
        <f t="shared" si="7"/>
        <v>3</v>
      </c>
      <c r="AM6" s="1">
        <v>42</v>
      </c>
      <c r="AN6" s="1">
        <v>5</v>
      </c>
      <c r="AO6" s="1"/>
      <c r="AP6" s="1"/>
      <c r="AQ6" s="1">
        <v>25</v>
      </c>
      <c r="AR6" s="1">
        <v>12</v>
      </c>
      <c r="AS6" s="16">
        <f t="shared" si="8"/>
        <v>0.7142857142857143</v>
      </c>
      <c r="AT6" s="17">
        <f t="shared" si="9"/>
        <v>0.59523809523809523</v>
      </c>
      <c r="AU6" s="23">
        <v>1</v>
      </c>
      <c r="AV6" s="1">
        <f t="shared" si="10"/>
        <v>0</v>
      </c>
      <c r="AW6" s="1">
        <v>43</v>
      </c>
      <c r="AX6" s="1">
        <v>4</v>
      </c>
      <c r="AY6" s="1"/>
      <c r="AZ6" s="1">
        <v>1</v>
      </c>
      <c r="BA6" s="1">
        <v>27</v>
      </c>
      <c r="BB6" s="1">
        <v>11</v>
      </c>
      <c r="BC6" s="16">
        <f t="shared" si="11"/>
        <v>0.7441860465116279</v>
      </c>
      <c r="BD6" s="17">
        <f t="shared" si="12"/>
        <v>0.62790697674418605</v>
      </c>
      <c r="BE6" s="23"/>
      <c r="BF6" s="1">
        <f t="shared" si="13"/>
        <v>0</v>
      </c>
      <c r="BG6" s="1">
        <v>43</v>
      </c>
      <c r="BH6" s="1">
        <v>2</v>
      </c>
      <c r="BI6" s="1"/>
      <c r="BJ6" s="1"/>
      <c r="BK6" s="1">
        <v>29</v>
      </c>
      <c r="BL6" s="1">
        <v>12</v>
      </c>
      <c r="BM6" s="16">
        <f t="shared" si="14"/>
        <v>0.72093023255813948</v>
      </c>
      <c r="BN6" s="17">
        <f t="shared" si="15"/>
        <v>0.67441860465116277</v>
      </c>
      <c r="BO6" s="23"/>
      <c r="BP6" s="1">
        <f t="shared" si="16"/>
        <v>1</v>
      </c>
      <c r="BQ6" s="1">
        <v>42</v>
      </c>
      <c r="BR6" s="1">
        <v>1</v>
      </c>
      <c r="BS6" s="1"/>
      <c r="BT6" s="1"/>
      <c r="BU6" s="1">
        <v>29</v>
      </c>
      <c r="BV6" s="1">
        <v>12</v>
      </c>
      <c r="BW6" s="16">
        <f t="shared" si="17"/>
        <v>0.7142857142857143</v>
      </c>
      <c r="BX6" s="17">
        <f t="shared" si="18"/>
        <v>0.69047619047619047</v>
      </c>
      <c r="BY6" s="23"/>
      <c r="BZ6" s="1">
        <f t="shared" si="19"/>
        <v>0</v>
      </c>
      <c r="CA6" s="1">
        <v>42</v>
      </c>
      <c r="CB6" s="1"/>
      <c r="CC6" s="1"/>
      <c r="CD6" s="1"/>
      <c r="CE6" s="1">
        <v>30</v>
      </c>
      <c r="CF6" s="1">
        <v>12</v>
      </c>
      <c r="CG6" s="16">
        <f t="shared" si="20"/>
        <v>0.7142857142857143</v>
      </c>
      <c r="CH6" s="17">
        <f t="shared" si="21"/>
        <v>0.7142857142857143</v>
      </c>
      <c r="CI6" s="23"/>
      <c r="CJ6" s="1">
        <f t="shared" si="22"/>
        <v>0</v>
      </c>
      <c r="CK6" s="1">
        <v>42</v>
      </c>
      <c r="CL6" s="1"/>
      <c r="CM6" s="1"/>
      <c r="CN6" s="1"/>
      <c r="CO6" s="1">
        <v>30</v>
      </c>
      <c r="CP6" s="1">
        <v>12</v>
      </c>
      <c r="CQ6" s="16">
        <f t="shared" si="23"/>
        <v>0.7142857142857143</v>
      </c>
      <c r="CR6" s="17">
        <f t="shared" si="24"/>
        <v>0.7142857142857143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20</v>
      </c>
      <c r="D7" s="2"/>
      <c r="E7" s="2"/>
      <c r="F7" s="8">
        <v>20</v>
      </c>
      <c r="G7" s="23">
        <v>5</v>
      </c>
      <c r="H7" s="1">
        <f t="shared" si="28"/>
        <v>-2</v>
      </c>
      <c r="I7" s="1">
        <v>27</v>
      </c>
      <c r="J7" s="1">
        <v>25</v>
      </c>
      <c r="K7" s="1"/>
      <c r="L7" s="1"/>
      <c r="M7" s="1"/>
      <c r="N7" s="1">
        <v>2</v>
      </c>
      <c r="O7" s="16">
        <f t="shared" si="29"/>
        <v>0.92592592592592593</v>
      </c>
      <c r="P7" s="17">
        <f t="shared" si="30"/>
        <v>0</v>
      </c>
      <c r="Q7" s="23">
        <v>7</v>
      </c>
      <c r="R7" s="1">
        <f t="shared" si="1"/>
        <v>4</v>
      </c>
      <c r="S7" s="1">
        <v>30</v>
      </c>
      <c r="T7" s="1">
        <v>26</v>
      </c>
      <c r="U7" s="1"/>
      <c r="V7" s="1"/>
      <c r="W7" s="1"/>
      <c r="X7" s="1">
        <v>4</v>
      </c>
      <c r="Y7" s="16">
        <f t="shared" si="2"/>
        <v>0.8666666666666667</v>
      </c>
      <c r="Z7" s="17">
        <f t="shared" si="3"/>
        <v>0</v>
      </c>
      <c r="AA7" s="23">
        <v>1</v>
      </c>
      <c r="AB7" s="1">
        <f t="shared" si="4"/>
        <v>0</v>
      </c>
      <c r="AC7" s="1">
        <v>31</v>
      </c>
      <c r="AD7" s="1">
        <v>22</v>
      </c>
      <c r="AE7" s="1"/>
      <c r="AF7" s="1"/>
      <c r="AG7" s="1">
        <v>5</v>
      </c>
      <c r="AH7" s="1">
        <v>4</v>
      </c>
      <c r="AI7" s="16">
        <f t="shared" si="5"/>
        <v>0.87096774193548387</v>
      </c>
      <c r="AJ7" s="17">
        <f t="shared" si="6"/>
        <v>0.16129032258064516</v>
      </c>
      <c r="AK7" s="23">
        <v>2</v>
      </c>
      <c r="AL7" s="1">
        <f t="shared" si="7"/>
        <v>0</v>
      </c>
      <c r="AM7" s="1">
        <v>33</v>
      </c>
      <c r="AN7" s="1">
        <v>7</v>
      </c>
      <c r="AO7" s="1"/>
      <c r="AP7" s="1"/>
      <c r="AQ7" s="1">
        <v>21</v>
      </c>
      <c r="AR7" s="1">
        <v>5</v>
      </c>
      <c r="AS7" s="16">
        <f t="shared" si="8"/>
        <v>0.84848484848484851</v>
      </c>
      <c r="AT7" s="17">
        <f t="shared" si="9"/>
        <v>0.63636363636363635</v>
      </c>
      <c r="AU7" s="23"/>
      <c r="AV7" s="1">
        <f t="shared" si="10"/>
        <v>0</v>
      </c>
      <c r="AW7" s="1">
        <v>33</v>
      </c>
      <c r="AX7" s="1">
        <v>3</v>
      </c>
      <c r="AY7" s="1"/>
      <c r="AZ7" s="1">
        <v>1</v>
      </c>
      <c r="BA7" s="1">
        <v>24</v>
      </c>
      <c r="BB7" s="1">
        <v>5</v>
      </c>
      <c r="BC7" s="16">
        <f t="shared" si="11"/>
        <v>0.84848484848484851</v>
      </c>
      <c r="BD7" s="17">
        <f t="shared" si="12"/>
        <v>0.72727272727272729</v>
      </c>
      <c r="BE7" s="23"/>
      <c r="BF7" s="1">
        <f t="shared" si="13"/>
        <v>0</v>
      </c>
      <c r="BG7" s="1">
        <v>33</v>
      </c>
      <c r="BH7" s="1">
        <v>1</v>
      </c>
      <c r="BI7" s="1"/>
      <c r="BJ7" s="1">
        <v>1</v>
      </c>
      <c r="BK7" s="1">
        <v>24</v>
      </c>
      <c r="BL7" s="1">
        <v>7</v>
      </c>
      <c r="BM7" s="16">
        <f t="shared" si="14"/>
        <v>0.78787878787878785</v>
      </c>
      <c r="BN7" s="17">
        <f t="shared" si="15"/>
        <v>0.72727272727272729</v>
      </c>
      <c r="BO7" s="23"/>
      <c r="BP7" s="1">
        <f t="shared" si="16"/>
        <v>0</v>
      </c>
      <c r="BQ7" s="1">
        <v>33</v>
      </c>
      <c r="BR7" s="1">
        <v>1</v>
      </c>
      <c r="BS7" s="1"/>
      <c r="BT7" s="1"/>
      <c r="BU7" s="1">
        <v>24</v>
      </c>
      <c r="BV7" s="1">
        <v>8</v>
      </c>
      <c r="BW7" s="16">
        <f t="shared" si="17"/>
        <v>0.75757575757575757</v>
      </c>
      <c r="BX7" s="17">
        <f t="shared" si="18"/>
        <v>0.72727272727272729</v>
      </c>
      <c r="BY7" s="23"/>
      <c r="BZ7" s="1">
        <f t="shared" si="19"/>
        <v>0</v>
      </c>
      <c r="CA7" s="1">
        <v>33</v>
      </c>
      <c r="CB7" s="1"/>
      <c r="CC7" s="1"/>
      <c r="CD7" s="1"/>
      <c r="CE7" s="1">
        <v>25</v>
      </c>
      <c r="CF7" s="1">
        <v>8</v>
      </c>
      <c r="CG7" s="16">
        <f t="shared" si="20"/>
        <v>0.75757575757575757</v>
      </c>
      <c r="CH7" s="17">
        <f t="shared" si="21"/>
        <v>0.75757575757575757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19</v>
      </c>
      <c r="D8" s="2"/>
      <c r="E8" s="2"/>
      <c r="F8" s="8">
        <v>19</v>
      </c>
      <c r="G8" s="23">
        <v>9</v>
      </c>
      <c r="H8" s="1">
        <f t="shared" si="28"/>
        <v>-5</v>
      </c>
      <c r="I8" s="1">
        <v>33</v>
      </c>
      <c r="J8" s="1">
        <v>27</v>
      </c>
      <c r="K8" s="1"/>
      <c r="L8" s="1">
        <v>2</v>
      </c>
      <c r="M8" s="1"/>
      <c r="N8" s="1">
        <v>4</v>
      </c>
      <c r="O8" s="16">
        <f t="shared" si="29"/>
        <v>0.87878787878787878</v>
      </c>
      <c r="P8" s="17">
        <f t="shared" si="30"/>
        <v>0</v>
      </c>
      <c r="Q8" s="23">
        <v>2</v>
      </c>
      <c r="R8" s="1">
        <f t="shared" si="1"/>
        <v>7</v>
      </c>
      <c r="S8" s="1">
        <v>28</v>
      </c>
      <c r="T8" s="1">
        <v>19</v>
      </c>
      <c r="U8" s="1"/>
      <c r="V8" s="1"/>
      <c r="W8" s="1"/>
      <c r="X8" s="1">
        <v>9</v>
      </c>
      <c r="Y8" s="16">
        <f t="shared" si="2"/>
        <v>0.6785714285714286</v>
      </c>
      <c r="Z8" s="17">
        <f t="shared" si="3"/>
        <v>0</v>
      </c>
      <c r="AA8" s="23">
        <v>2</v>
      </c>
      <c r="AB8" s="1">
        <f t="shared" si="4"/>
        <v>3</v>
      </c>
      <c r="AC8" s="1">
        <v>27</v>
      </c>
      <c r="AD8" s="1">
        <v>14</v>
      </c>
      <c r="AE8" s="1"/>
      <c r="AF8" s="1"/>
      <c r="AG8" s="1">
        <v>3</v>
      </c>
      <c r="AH8" s="1">
        <v>10</v>
      </c>
      <c r="AI8" s="16">
        <f t="shared" si="5"/>
        <v>0.62962962962962965</v>
      </c>
      <c r="AJ8" s="17">
        <f t="shared" si="6"/>
        <v>0.1111111111111111</v>
      </c>
      <c r="AK8" s="23"/>
      <c r="AL8" s="1">
        <f t="shared" si="7"/>
        <v>-1</v>
      </c>
      <c r="AM8" s="1">
        <v>28</v>
      </c>
      <c r="AN8" s="1">
        <v>6</v>
      </c>
      <c r="AO8" s="1"/>
      <c r="AP8" s="1"/>
      <c r="AQ8" s="1">
        <v>12</v>
      </c>
      <c r="AR8" s="1">
        <v>10</v>
      </c>
      <c r="AS8" s="16">
        <f t="shared" si="8"/>
        <v>0.6428571428571429</v>
      </c>
      <c r="AT8" s="17">
        <f t="shared" si="9"/>
        <v>0.42857142857142855</v>
      </c>
      <c r="AU8" s="23"/>
      <c r="AV8" s="1">
        <f t="shared" si="10"/>
        <v>0</v>
      </c>
      <c r="AW8" s="1">
        <v>28</v>
      </c>
      <c r="AX8" s="1">
        <v>1</v>
      </c>
      <c r="AY8" s="1"/>
      <c r="AZ8" s="1">
        <v>1</v>
      </c>
      <c r="BA8" s="1">
        <v>16</v>
      </c>
      <c r="BB8" s="1">
        <v>10</v>
      </c>
      <c r="BC8" s="16">
        <f t="shared" si="11"/>
        <v>0.6428571428571429</v>
      </c>
      <c r="BD8" s="17">
        <f t="shared" si="12"/>
        <v>0.5714285714285714</v>
      </c>
      <c r="BE8" s="23"/>
      <c r="BF8" s="1">
        <f t="shared" si="13"/>
        <v>0</v>
      </c>
      <c r="BG8" s="1">
        <v>28</v>
      </c>
      <c r="BH8" s="1">
        <v>1</v>
      </c>
      <c r="BI8" s="1"/>
      <c r="BJ8" s="1"/>
      <c r="BK8" s="1">
        <v>16</v>
      </c>
      <c r="BL8" s="1">
        <v>11</v>
      </c>
      <c r="BM8" s="16">
        <f t="shared" si="14"/>
        <v>0.6071428571428571</v>
      </c>
      <c r="BN8" s="17">
        <f t="shared" si="15"/>
        <v>0.5714285714285714</v>
      </c>
      <c r="BO8" s="23"/>
      <c r="BP8" s="1">
        <f t="shared" si="16"/>
        <v>0</v>
      </c>
      <c r="BQ8" s="1">
        <v>28</v>
      </c>
      <c r="BR8" s="1"/>
      <c r="BS8" s="1"/>
      <c r="BT8" s="1"/>
      <c r="BU8" s="1">
        <v>17</v>
      </c>
      <c r="BV8" s="1">
        <v>11</v>
      </c>
      <c r="BW8" s="16">
        <f t="shared" si="17"/>
        <v>0.6071428571428571</v>
      </c>
      <c r="BX8" s="17">
        <f t="shared" si="18"/>
        <v>0.6071428571428571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32</v>
      </c>
      <c r="D9" s="2"/>
      <c r="E9" s="2"/>
      <c r="F9" s="8">
        <v>32</v>
      </c>
      <c r="G9" s="23">
        <v>4</v>
      </c>
      <c r="H9" s="1">
        <f t="shared" si="28"/>
        <v>0</v>
      </c>
      <c r="I9" s="1">
        <v>36</v>
      </c>
      <c r="J9" s="1">
        <v>32</v>
      </c>
      <c r="K9" s="1"/>
      <c r="L9" s="1">
        <v>2</v>
      </c>
      <c r="M9" s="1"/>
      <c r="N9" s="1">
        <v>2</v>
      </c>
      <c r="O9" s="16">
        <f t="shared" si="29"/>
        <v>0.94444444444444442</v>
      </c>
      <c r="P9" s="17">
        <f t="shared" si="30"/>
        <v>0</v>
      </c>
      <c r="Q9" s="23">
        <v>3</v>
      </c>
      <c r="R9" s="1">
        <f t="shared" si="1"/>
        <v>0</v>
      </c>
      <c r="S9" s="1">
        <v>39</v>
      </c>
      <c r="T9" s="1">
        <v>33</v>
      </c>
      <c r="U9" s="1"/>
      <c r="V9" s="1"/>
      <c r="W9" s="1"/>
      <c r="X9" s="1">
        <v>6</v>
      </c>
      <c r="Y9" s="16">
        <f t="shared" si="2"/>
        <v>0.84615384615384615</v>
      </c>
      <c r="Z9" s="17">
        <f t="shared" si="3"/>
        <v>0</v>
      </c>
      <c r="AA9" s="23"/>
      <c r="AB9" s="1">
        <f t="shared" si="4"/>
        <v>7</v>
      </c>
      <c r="AC9" s="1">
        <v>32</v>
      </c>
      <c r="AD9" s="1">
        <v>21</v>
      </c>
      <c r="AE9" s="1"/>
      <c r="AF9" s="1">
        <v>2</v>
      </c>
      <c r="AG9" s="1">
        <v>1</v>
      </c>
      <c r="AH9" s="1">
        <v>8</v>
      </c>
      <c r="AI9" s="16">
        <f t="shared" si="5"/>
        <v>0.75</v>
      </c>
      <c r="AJ9" s="17">
        <f t="shared" si="6"/>
        <v>3.125E-2</v>
      </c>
      <c r="AK9" s="23"/>
      <c r="AL9" s="1">
        <f t="shared" si="7"/>
        <v>1</v>
      </c>
      <c r="AM9" s="1">
        <v>31</v>
      </c>
      <c r="AN9" s="1">
        <v>6</v>
      </c>
      <c r="AO9" s="1"/>
      <c r="AP9" s="1"/>
      <c r="AQ9" s="1">
        <v>15</v>
      </c>
      <c r="AR9" s="1">
        <v>10</v>
      </c>
      <c r="AS9" s="16">
        <f t="shared" si="8"/>
        <v>0.67741935483870963</v>
      </c>
      <c r="AT9" s="17">
        <f t="shared" si="9"/>
        <v>0.4838709677419355</v>
      </c>
      <c r="AU9" s="23"/>
      <c r="AV9" s="1">
        <f t="shared" si="10"/>
        <v>0</v>
      </c>
      <c r="AW9" s="1">
        <v>31</v>
      </c>
      <c r="AX9" s="1">
        <v>2</v>
      </c>
      <c r="AY9" s="1"/>
      <c r="AZ9" s="1"/>
      <c r="BA9" s="1">
        <v>19</v>
      </c>
      <c r="BB9" s="1">
        <v>10</v>
      </c>
      <c r="BC9" s="16">
        <f t="shared" si="11"/>
        <v>0.67741935483870963</v>
      </c>
      <c r="BD9" s="17">
        <f t="shared" si="12"/>
        <v>0.61290322580645162</v>
      </c>
      <c r="BE9" s="23"/>
      <c r="BF9" s="1">
        <f t="shared" si="13"/>
        <v>1</v>
      </c>
      <c r="BG9" s="1">
        <v>30</v>
      </c>
      <c r="BH9" s="1"/>
      <c r="BI9" s="1"/>
      <c r="BJ9" s="1"/>
      <c r="BK9" s="1">
        <v>21</v>
      </c>
      <c r="BL9" s="1">
        <v>9</v>
      </c>
      <c r="BM9" s="16">
        <f t="shared" si="14"/>
        <v>0.7</v>
      </c>
      <c r="BN9" s="17">
        <f t="shared" si="15"/>
        <v>0.7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29</v>
      </c>
      <c r="D10" s="2"/>
      <c r="E10" s="2"/>
      <c r="F10" s="8">
        <v>29</v>
      </c>
      <c r="G10" s="23">
        <v>8</v>
      </c>
      <c r="H10" s="1">
        <f t="shared" si="28"/>
        <v>-4</v>
      </c>
      <c r="I10" s="1">
        <v>41</v>
      </c>
      <c r="J10" s="1">
        <v>33</v>
      </c>
      <c r="K10" s="1"/>
      <c r="L10" s="1"/>
      <c r="M10" s="1"/>
      <c r="N10" s="1">
        <v>8</v>
      </c>
      <c r="O10" s="16">
        <f t="shared" si="29"/>
        <v>0.80487804878048785</v>
      </c>
      <c r="P10" s="17">
        <f t="shared" si="30"/>
        <v>0</v>
      </c>
      <c r="Q10" s="23">
        <v>2</v>
      </c>
      <c r="R10" s="1">
        <f t="shared" si="1"/>
        <v>5</v>
      </c>
      <c r="S10" s="1">
        <v>38</v>
      </c>
      <c r="T10" s="1">
        <v>23</v>
      </c>
      <c r="U10" s="1">
        <v>1</v>
      </c>
      <c r="V10" s="1">
        <v>2</v>
      </c>
      <c r="W10" s="1"/>
      <c r="X10" s="1">
        <v>12</v>
      </c>
      <c r="Y10" s="16">
        <f t="shared" si="2"/>
        <v>0.68421052631578949</v>
      </c>
      <c r="Z10" s="17">
        <f t="shared" si="3"/>
        <v>0</v>
      </c>
      <c r="AA10" s="23">
        <v>1</v>
      </c>
      <c r="AB10" s="1">
        <f t="shared" si="4"/>
        <v>0</v>
      </c>
      <c r="AC10" s="1">
        <v>39</v>
      </c>
      <c r="AD10" s="1">
        <v>24</v>
      </c>
      <c r="AE10" s="1"/>
      <c r="AF10" s="1"/>
      <c r="AG10" s="1">
        <v>2</v>
      </c>
      <c r="AH10" s="1">
        <v>13</v>
      </c>
      <c r="AI10" s="16">
        <f t="shared" si="5"/>
        <v>0.66666666666666663</v>
      </c>
      <c r="AJ10" s="17">
        <f t="shared" si="6"/>
        <v>5.128205128205128E-2</v>
      </c>
      <c r="AK10" s="23"/>
      <c r="AL10" s="1">
        <f t="shared" si="7"/>
        <v>0</v>
      </c>
      <c r="AM10" s="1">
        <v>39</v>
      </c>
      <c r="AN10" s="1">
        <v>4</v>
      </c>
      <c r="AO10" s="1"/>
      <c r="AP10" s="1">
        <v>1</v>
      </c>
      <c r="AQ10" s="1">
        <v>18</v>
      </c>
      <c r="AR10" s="1">
        <v>16</v>
      </c>
      <c r="AS10" s="16">
        <f t="shared" si="8"/>
        <v>0.58974358974358976</v>
      </c>
      <c r="AT10" s="17">
        <f t="shared" si="9"/>
        <v>0.46153846153846156</v>
      </c>
      <c r="AU10" s="23"/>
      <c r="AV10" s="1">
        <f t="shared" si="10"/>
        <v>2</v>
      </c>
      <c r="AW10" s="1">
        <v>37</v>
      </c>
      <c r="AX10" s="1"/>
      <c r="AY10" s="1"/>
      <c r="AZ10" s="1"/>
      <c r="BA10" s="1">
        <v>21</v>
      </c>
      <c r="BB10" s="1">
        <v>16</v>
      </c>
      <c r="BC10" s="16">
        <f t="shared" si="11"/>
        <v>0.56756756756756754</v>
      </c>
      <c r="BD10" s="17">
        <f t="shared" si="12"/>
        <v>0.56756756756756754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21</v>
      </c>
      <c r="D11" s="2"/>
      <c r="E11" s="2"/>
      <c r="F11" s="8">
        <v>21</v>
      </c>
      <c r="G11" s="23">
        <v>5</v>
      </c>
      <c r="H11" s="1">
        <f t="shared" si="28"/>
        <v>-2</v>
      </c>
      <c r="I11" s="1">
        <v>28</v>
      </c>
      <c r="J11" s="1">
        <v>24</v>
      </c>
      <c r="K11" s="1"/>
      <c r="L11" s="1"/>
      <c r="M11" s="1"/>
      <c r="N11" s="1">
        <v>4</v>
      </c>
      <c r="O11" s="16">
        <f t="shared" si="29"/>
        <v>0.8571428571428571</v>
      </c>
      <c r="P11" s="17">
        <f t="shared" si="30"/>
        <v>0</v>
      </c>
      <c r="Q11" s="23">
        <v>4</v>
      </c>
      <c r="R11" s="1">
        <f t="shared" si="1"/>
        <v>4</v>
      </c>
      <c r="S11" s="1">
        <v>28</v>
      </c>
      <c r="T11" s="1">
        <v>20</v>
      </c>
      <c r="U11" s="1"/>
      <c r="V11" s="1">
        <v>1</v>
      </c>
      <c r="W11" s="1"/>
      <c r="X11" s="1">
        <v>7</v>
      </c>
      <c r="Y11" s="16">
        <f t="shared" si="2"/>
        <v>0.75</v>
      </c>
      <c r="Z11" s="17">
        <f t="shared" si="3"/>
        <v>0</v>
      </c>
      <c r="AA11" s="23">
        <v>1</v>
      </c>
      <c r="AB11" s="1">
        <f t="shared" si="4"/>
        <v>2</v>
      </c>
      <c r="AC11" s="1">
        <v>27</v>
      </c>
      <c r="AD11" s="1">
        <v>19</v>
      </c>
      <c r="AE11" s="1"/>
      <c r="AF11" s="1"/>
      <c r="AG11" s="1"/>
      <c r="AH11" s="1">
        <v>8</v>
      </c>
      <c r="AI11" s="16">
        <f t="shared" si="5"/>
        <v>0.70370370370370372</v>
      </c>
      <c r="AJ11" s="17">
        <f t="shared" si="6"/>
        <v>0</v>
      </c>
      <c r="AK11" s="23"/>
      <c r="AL11" s="1">
        <f t="shared" si="7"/>
        <v>9</v>
      </c>
      <c r="AM11" s="1">
        <v>18</v>
      </c>
      <c r="AN11" s="1"/>
      <c r="AO11" s="1"/>
      <c r="AP11" s="1">
        <v>1</v>
      </c>
      <c r="AQ11" s="1">
        <v>9</v>
      </c>
      <c r="AR11" s="1">
        <v>8</v>
      </c>
      <c r="AS11" s="16">
        <f t="shared" si="8"/>
        <v>0.55555555555555558</v>
      </c>
      <c r="AT11" s="17">
        <f t="shared" si="9"/>
        <v>0.5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27</v>
      </c>
      <c r="D12" s="2"/>
      <c r="E12" s="2"/>
      <c r="F12" s="8">
        <v>27</v>
      </c>
      <c r="G12" s="23">
        <v>4</v>
      </c>
      <c r="H12" s="1">
        <f t="shared" si="28"/>
        <v>0</v>
      </c>
      <c r="I12" s="1">
        <v>31</v>
      </c>
      <c r="J12" s="1">
        <v>26</v>
      </c>
      <c r="K12" s="1"/>
      <c r="L12" s="1">
        <v>2</v>
      </c>
      <c r="M12" s="1"/>
      <c r="N12" s="1">
        <v>3</v>
      </c>
      <c r="O12" s="18">
        <f t="shared" si="29"/>
        <v>0.90322580645161288</v>
      </c>
      <c r="P12" s="19">
        <f t="shared" si="30"/>
        <v>0</v>
      </c>
      <c r="Q12" s="23">
        <v>1</v>
      </c>
      <c r="R12" s="1">
        <f t="shared" si="1"/>
        <v>6</v>
      </c>
      <c r="S12" s="1">
        <v>26</v>
      </c>
      <c r="T12" s="1">
        <v>17</v>
      </c>
      <c r="U12" s="1"/>
      <c r="V12" s="1">
        <v>1</v>
      </c>
      <c r="W12" s="1"/>
      <c r="X12" s="1">
        <v>8</v>
      </c>
      <c r="Y12" s="18">
        <f t="shared" si="2"/>
        <v>0.69230769230769229</v>
      </c>
      <c r="Z12" s="19">
        <f t="shared" si="3"/>
        <v>0</v>
      </c>
      <c r="AA12" s="23"/>
      <c r="AB12" s="1">
        <f t="shared" si="4"/>
        <v>17</v>
      </c>
      <c r="AC12" s="1">
        <v>9</v>
      </c>
      <c r="AD12" s="1"/>
      <c r="AE12" s="1"/>
      <c r="AF12" s="1"/>
      <c r="AG12" s="1"/>
      <c r="AH12" s="1">
        <v>9</v>
      </c>
      <c r="AI12" s="18">
        <f t="shared" si="5"/>
        <v>0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15</v>
      </c>
      <c r="D13" s="2"/>
      <c r="E13" s="2"/>
      <c r="F13" s="8">
        <v>15</v>
      </c>
      <c r="G13" s="23"/>
      <c r="H13" s="1">
        <f t="shared" si="28"/>
        <v>0</v>
      </c>
      <c r="I13" s="1">
        <v>15</v>
      </c>
      <c r="J13" s="1">
        <v>15</v>
      </c>
      <c r="K13" s="1"/>
      <c r="L13" s="1"/>
      <c r="M13" s="1"/>
      <c r="N13" s="1"/>
      <c r="O13" s="18">
        <f t="shared" si="29"/>
        <v>1</v>
      </c>
      <c r="P13" s="19">
        <f t="shared" si="30"/>
        <v>0</v>
      </c>
      <c r="Q13" s="23"/>
      <c r="R13" s="1">
        <f t="shared" si="1"/>
        <v>14</v>
      </c>
      <c r="S13" s="1">
        <v>1</v>
      </c>
      <c r="T13" s="1"/>
      <c r="U13" s="1"/>
      <c r="V13" s="1"/>
      <c r="W13" s="1"/>
      <c r="X13" s="1">
        <v>1</v>
      </c>
      <c r="Y13" s="18">
        <f t="shared" si="2"/>
        <v>0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21</v>
      </c>
      <c r="D14" s="2"/>
      <c r="E14" s="2"/>
      <c r="F14" s="9">
        <v>21</v>
      </c>
      <c r="G14" s="24"/>
      <c r="H14" s="25">
        <f t="shared" si="28"/>
        <v>16</v>
      </c>
      <c r="I14" s="25">
        <v>5</v>
      </c>
      <c r="J14" s="25"/>
      <c r="K14" s="10"/>
      <c r="L14" s="10"/>
      <c r="M14" s="10"/>
      <c r="N14" s="10">
        <v>5</v>
      </c>
      <c r="O14" s="20">
        <f t="shared" si="29"/>
        <v>0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Biological &amp; Chemical Sciences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10</v>
      </c>
      <c r="D19" s="3">
        <v>1</v>
      </c>
      <c r="E19" s="3"/>
      <c r="F19" s="8">
        <v>9</v>
      </c>
      <c r="G19" s="22"/>
      <c r="H19" s="1">
        <f t="shared" ref="H19:H28" si="32">IF(ISNUMBER(I19),F19-I19+G19,"")</f>
        <v>0</v>
      </c>
      <c r="I19" s="1">
        <v>9</v>
      </c>
      <c r="J19" s="1">
        <v>6</v>
      </c>
      <c r="K19" s="4"/>
      <c r="L19" s="4"/>
      <c r="M19" s="4"/>
      <c r="N19" s="5">
        <v>3</v>
      </c>
      <c r="O19" s="16">
        <f t="shared" ref="O19:O28" si="33">IF(I19="","",((J19+K19+L19+M19)/I19))</f>
        <v>0.66666666666666663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9</v>
      </c>
      <c r="T19" s="1">
        <v>4</v>
      </c>
      <c r="U19" s="4"/>
      <c r="V19" s="4">
        <v>1</v>
      </c>
      <c r="W19" s="4">
        <v>1</v>
      </c>
      <c r="X19" s="5">
        <v>3</v>
      </c>
      <c r="Y19" s="16">
        <f t="shared" ref="Y19:Y28" si="36">IF(S19="","",((T19+U19+V19+W19)/S19))</f>
        <v>0.66666666666666663</v>
      </c>
      <c r="Z19" s="17">
        <f t="shared" ref="Z19:Z28" si="37">IF(S19="","",(W19/S19))</f>
        <v>0.1111111111111111</v>
      </c>
      <c r="AA19" s="22"/>
      <c r="AB19" s="1">
        <f t="shared" ref="AB19:AB28" si="38">IF(ISNUMBER(AC19),S19-AC19+AA19,"")</f>
        <v>0</v>
      </c>
      <c r="AC19" s="1">
        <v>9</v>
      </c>
      <c r="AD19" s="1"/>
      <c r="AE19" s="4"/>
      <c r="AF19" s="4"/>
      <c r="AG19" s="4">
        <v>5</v>
      </c>
      <c r="AH19" s="5">
        <v>4</v>
      </c>
      <c r="AI19" s="16">
        <f t="shared" ref="AI19:AI28" si="39">IF(AC19="","",((AD19+AE19+AF19+AG19)/AC19))</f>
        <v>0.55555555555555558</v>
      </c>
      <c r="AJ19" s="17">
        <f t="shared" ref="AJ19:AJ28" si="40">IF(AC19="","",(AG19/AC19))</f>
        <v>0.55555555555555558</v>
      </c>
      <c r="AK19" s="22"/>
      <c r="AL19" s="1">
        <f t="shared" ref="AL19:AL28" si="41">IF(ISNUMBER(AM19),AC19-AM19+AK19,"")</f>
        <v>0</v>
      </c>
      <c r="AM19" s="1">
        <v>9</v>
      </c>
      <c r="AN19" s="1"/>
      <c r="AO19" s="4"/>
      <c r="AP19" s="4"/>
      <c r="AQ19" s="4">
        <v>5</v>
      </c>
      <c r="AR19" s="5">
        <v>4</v>
      </c>
      <c r="AS19" s="16">
        <f t="shared" ref="AS19:AS28" si="42">IF(AM19="","",((AN19+AO19+AP19+AQ19)/AM19))</f>
        <v>0.55555555555555558</v>
      </c>
      <c r="AT19" s="17">
        <f t="shared" ref="AT19:AT28" si="43">IF(AM19="","",(AQ19/AM19))</f>
        <v>0.55555555555555558</v>
      </c>
      <c r="AU19" s="22"/>
      <c r="AV19" s="1">
        <f t="shared" ref="AV19:AV28" si="44">IF(ISNUMBER(AW19),AM19-AW19+AU19,"")</f>
        <v>0</v>
      </c>
      <c r="AW19" s="1">
        <v>9</v>
      </c>
      <c r="AX19" s="1"/>
      <c r="AY19" s="4"/>
      <c r="AZ19" s="4"/>
      <c r="BA19" s="4">
        <v>5</v>
      </c>
      <c r="BB19" s="5">
        <v>4</v>
      </c>
      <c r="BC19" s="16">
        <f t="shared" ref="BC19:BC28" si="45">IF(AW19="","",((AX19+AY19+AZ19+BA19)/AW19))</f>
        <v>0.55555555555555558</v>
      </c>
      <c r="BD19" s="17">
        <f t="shared" ref="BD19:BD28" si="46">IF(AW19="","",(BA19/AW19))</f>
        <v>0.55555555555555558</v>
      </c>
      <c r="BE19" s="22"/>
      <c r="BF19" s="1">
        <f t="shared" ref="BF19:BF28" si="47">IF(ISNUMBER(BG19),AW19-BG19+BE19,"")</f>
        <v>1</v>
      </c>
      <c r="BG19" s="1">
        <v>8</v>
      </c>
      <c r="BH19" s="1"/>
      <c r="BI19" s="4"/>
      <c r="BJ19" s="4"/>
      <c r="BK19" s="4">
        <v>4</v>
      </c>
      <c r="BL19" s="5">
        <v>4</v>
      </c>
      <c r="BM19" s="16">
        <f t="shared" ref="BM19:BM28" si="48">IF(BG19="","",((BH19+BI19+BJ19+BK19)/BG19))</f>
        <v>0.5</v>
      </c>
      <c r="BN19" s="17">
        <f t="shared" ref="BN19:BN28" si="49">IF(BG19="","",(BK19/BG19))</f>
        <v>0.5</v>
      </c>
      <c r="BO19" s="22"/>
      <c r="BP19" s="1">
        <f t="shared" ref="BP19:BP28" si="50">IF(ISNUMBER(BQ19),BG19-BQ19+BO19,"")</f>
        <v>0</v>
      </c>
      <c r="BQ19" s="1">
        <v>8</v>
      </c>
      <c r="BR19" s="1"/>
      <c r="BS19" s="4"/>
      <c r="BT19" s="4"/>
      <c r="BU19" s="4">
        <v>4</v>
      </c>
      <c r="BV19" s="5">
        <v>4</v>
      </c>
      <c r="BW19" s="16">
        <f t="shared" ref="BW19:BW28" si="51">IF(BQ19="","",((BR19+BS19+BT19+BU19)/BQ19))</f>
        <v>0.5</v>
      </c>
      <c r="BX19" s="17">
        <f t="shared" ref="BX19:BX28" si="52">IF(BQ19="","",(BU19/BQ19))</f>
        <v>0.5</v>
      </c>
      <c r="BY19" s="22"/>
      <c r="BZ19" s="1">
        <f t="shared" ref="BZ19:BZ28" si="53">IF(ISNUMBER(CA19),BQ19-CA19+BY19,"")</f>
        <v>0</v>
      </c>
      <c r="CA19" s="1">
        <v>8</v>
      </c>
      <c r="CB19" s="1"/>
      <c r="CC19" s="4"/>
      <c r="CD19" s="4"/>
      <c r="CE19" s="4">
        <v>4</v>
      </c>
      <c r="CF19" s="5">
        <v>4</v>
      </c>
      <c r="CG19" s="16">
        <f t="shared" ref="CG19:CG28" si="54">IF(CA19="","",((CB19+CC19+CD19+CE19)/CA19))</f>
        <v>0.5</v>
      </c>
      <c r="CH19" s="17">
        <f t="shared" ref="CH19:CH28" si="55">IF(CA19="","",(CE19/CA19))</f>
        <v>0.5</v>
      </c>
      <c r="CI19" s="22"/>
      <c r="CJ19" s="1">
        <f t="shared" ref="CJ19:CJ28" si="56">IF(ISNUMBER(CK19),CA19-CK19+CI19,"")</f>
        <v>0</v>
      </c>
      <c r="CK19" s="1">
        <v>8</v>
      </c>
      <c r="CL19" s="1"/>
      <c r="CM19" s="4"/>
      <c r="CN19" s="4"/>
      <c r="CO19" s="4">
        <v>4</v>
      </c>
      <c r="CP19" s="5">
        <v>4</v>
      </c>
      <c r="CQ19" s="16">
        <f t="shared" ref="CQ19:CQ28" si="57">IF(CK19="","",((CL19+CM19+CN19+CO19)/CK19))</f>
        <v>0.5</v>
      </c>
      <c r="CR19" s="17">
        <f t="shared" ref="CR19:CR28" si="58">IF(CK19="","",(CO19/CK19))</f>
        <v>0.5</v>
      </c>
      <c r="CS19" s="22"/>
      <c r="CT19" s="1">
        <f t="shared" ref="CT19:CT28" si="59">IF(ISNUMBER(CU19),CK19-CU19+CS19,"")</f>
        <v>0</v>
      </c>
      <c r="CU19" s="1">
        <v>8</v>
      </c>
      <c r="CV19" s="1"/>
      <c r="CW19" s="4"/>
      <c r="CX19" s="4"/>
      <c r="CY19" s="4">
        <v>4</v>
      </c>
      <c r="CZ19" s="5">
        <v>4</v>
      </c>
      <c r="DA19" s="16">
        <f t="shared" ref="DA19:DA28" si="60">IF(CU19="","",((CV19+CW19+CX19+CY19)/CU19))</f>
        <v>0.5</v>
      </c>
      <c r="DB19" s="17">
        <f t="shared" ref="DB19:DB28" si="61">IF(CU19="","",(CY19/CU19))</f>
        <v>0.5</v>
      </c>
    </row>
    <row r="20" spans="2:106" ht="14" x14ac:dyDescent="0.15">
      <c r="B20" s="4" t="s">
        <v>22</v>
      </c>
      <c r="C20" s="2">
        <f t="shared" si="31"/>
        <v>3</v>
      </c>
      <c r="D20" s="2"/>
      <c r="E20" s="2"/>
      <c r="F20" s="8">
        <v>3</v>
      </c>
      <c r="G20" s="23"/>
      <c r="H20" s="1">
        <f t="shared" si="32"/>
        <v>-1</v>
      </c>
      <c r="I20" s="1">
        <v>4</v>
      </c>
      <c r="J20" s="1">
        <v>4</v>
      </c>
      <c r="K20" s="1"/>
      <c r="L20" s="1"/>
      <c r="M20" s="1"/>
      <c r="N20" s="1"/>
      <c r="O20" s="16">
        <f t="shared" si="33"/>
        <v>1</v>
      </c>
      <c r="P20" s="17">
        <f t="shared" si="34"/>
        <v>0</v>
      </c>
      <c r="Q20" s="23"/>
      <c r="R20" s="1">
        <f t="shared" si="35"/>
        <v>1</v>
      </c>
      <c r="S20" s="1">
        <v>3</v>
      </c>
      <c r="T20" s="1">
        <v>1</v>
      </c>
      <c r="U20" s="1"/>
      <c r="V20" s="1"/>
      <c r="W20" s="1">
        <v>2</v>
      </c>
      <c r="X20" s="1"/>
      <c r="Y20" s="16">
        <f t="shared" si="36"/>
        <v>1</v>
      </c>
      <c r="Z20" s="17">
        <f t="shared" si="37"/>
        <v>0.66666666666666663</v>
      </c>
      <c r="AA20" s="23"/>
      <c r="AB20" s="1">
        <f t="shared" si="38"/>
        <v>0</v>
      </c>
      <c r="AC20" s="1">
        <v>3</v>
      </c>
      <c r="AD20" s="1"/>
      <c r="AE20" s="1"/>
      <c r="AF20" s="1"/>
      <c r="AG20" s="1">
        <v>2</v>
      </c>
      <c r="AH20" s="1">
        <v>1</v>
      </c>
      <c r="AI20" s="16">
        <f t="shared" si="39"/>
        <v>0.66666666666666663</v>
      </c>
      <c r="AJ20" s="17">
        <f t="shared" si="40"/>
        <v>0.66666666666666663</v>
      </c>
      <c r="AK20" s="23"/>
      <c r="AL20" s="1">
        <f t="shared" si="41"/>
        <v>0</v>
      </c>
      <c r="AM20" s="1">
        <v>3</v>
      </c>
      <c r="AN20" s="1"/>
      <c r="AO20" s="1"/>
      <c r="AP20" s="1"/>
      <c r="AQ20" s="1">
        <v>2</v>
      </c>
      <c r="AR20" s="1">
        <v>1</v>
      </c>
      <c r="AS20" s="16">
        <f t="shared" si="42"/>
        <v>0.66666666666666663</v>
      </c>
      <c r="AT20" s="17">
        <f t="shared" si="43"/>
        <v>0.66666666666666663</v>
      </c>
      <c r="AU20" s="23"/>
      <c r="AV20" s="1">
        <f t="shared" si="44"/>
        <v>0</v>
      </c>
      <c r="AW20" s="1">
        <v>3</v>
      </c>
      <c r="AX20" s="1"/>
      <c r="AY20" s="1"/>
      <c r="AZ20" s="1"/>
      <c r="BA20" s="1">
        <v>2</v>
      </c>
      <c r="BB20" s="1">
        <v>1</v>
      </c>
      <c r="BC20" s="16">
        <f t="shared" si="45"/>
        <v>0.66666666666666663</v>
      </c>
      <c r="BD20" s="17">
        <f t="shared" si="46"/>
        <v>0.66666666666666663</v>
      </c>
      <c r="BE20" s="23"/>
      <c r="BF20" s="1">
        <f t="shared" si="47"/>
        <v>0</v>
      </c>
      <c r="BG20" s="1">
        <v>3</v>
      </c>
      <c r="BH20" s="1"/>
      <c r="BI20" s="1"/>
      <c r="BJ20" s="1"/>
      <c r="BK20" s="1">
        <v>2</v>
      </c>
      <c r="BL20" s="1">
        <v>1</v>
      </c>
      <c r="BM20" s="16">
        <f t="shared" si="48"/>
        <v>0.66666666666666663</v>
      </c>
      <c r="BN20" s="17">
        <f t="shared" si="49"/>
        <v>0.66666666666666663</v>
      </c>
      <c r="BO20" s="23"/>
      <c r="BP20" s="1">
        <f t="shared" si="50"/>
        <v>-1</v>
      </c>
      <c r="BQ20" s="1">
        <v>4</v>
      </c>
      <c r="BR20" s="1"/>
      <c r="BS20" s="1"/>
      <c r="BT20" s="1"/>
      <c r="BU20" s="1">
        <v>3</v>
      </c>
      <c r="BV20" s="1">
        <v>1</v>
      </c>
      <c r="BW20" s="16">
        <f t="shared" si="51"/>
        <v>0.75</v>
      </c>
      <c r="BX20" s="17">
        <f t="shared" si="52"/>
        <v>0.75</v>
      </c>
      <c r="BY20" s="23"/>
      <c r="BZ20" s="1">
        <f t="shared" si="53"/>
        <v>0</v>
      </c>
      <c r="CA20" s="1">
        <v>4</v>
      </c>
      <c r="CB20" s="1"/>
      <c r="CC20" s="1"/>
      <c r="CD20" s="1"/>
      <c r="CE20" s="1">
        <v>3</v>
      </c>
      <c r="CF20" s="1">
        <v>1</v>
      </c>
      <c r="CG20" s="16">
        <f t="shared" si="54"/>
        <v>0.75</v>
      </c>
      <c r="CH20" s="17">
        <f t="shared" si="55"/>
        <v>0.75</v>
      </c>
      <c r="CI20" s="23"/>
      <c r="CJ20" s="1">
        <f t="shared" si="56"/>
        <v>0</v>
      </c>
      <c r="CK20" s="1">
        <v>4</v>
      </c>
      <c r="CL20" s="1"/>
      <c r="CM20" s="1"/>
      <c r="CN20" s="1"/>
      <c r="CO20" s="1">
        <v>3</v>
      </c>
      <c r="CP20" s="1">
        <v>1</v>
      </c>
      <c r="CQ20" s="16">
        <f t="shared" si="57"/>
        <v>0.75</v>
      </c>
      <c r="CR20" s="17">
        <f t="shared" si="58"/>
        <v>0.75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e">
        <f>#REF!</f>
        <v>#REF!</v>
      </c>
      <c r="C21" s="2">
        <f t="shared" si="31"/>
        <v>0</v>
      </c>
      <c r="D21" s="2"/>
      <c r="E21" s="2"/>
      <c r="F21" s="8"/>
      <c r="G21" s="23">
        <v>3</v>
      </c>
      <c r="H21" s="1">
        <f t="shared" si="32"/>
        <v>0</v>
      </c>
      <c r="I21" s="1">
        <v>3</v>
      </c>
      <c r="J21" s="1">
        <v>3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/>
      <c r="R21" s="1">
        <f t="shared" si="35"/>
        <v>0</v>
      </c>
      <c r="S21" s="1">
        <v>3</v>
      </c>
      <c r="T21" s="1">
        <v>3</v>
      </c>
      <c r="U21" s="1"/>
      <c r="V21" s="1"/>
      <c r="W21" s="1"/>
      <c r="X21" s="1"/>
      <c r="Y21" s="16">
        <f t="shared" si="36"/>
        <v>1</v>
      </c>
      <c r="Z21" s="17">
        <f t="shared" si="37"/>
        <v>0</v>
      </c>
      <c r="AA21" s="23"/>
      <c r="AB21" s="1">
        <f t="shared" si="38"/>
        <v>0</v>
      </c>
      <c r="AC21" s="1">
        <v>3</v>
      </c>
      <c r="AD21" s="1">
        <v>1</v>
      </c>
      <c r="AE21" s="1"/>
      <c r="AF21" s="1"/>
      <c r="AG21" s="1">
        <v>2</v>
      </c>
      <c r="AH21" s="1"/>
      <c r="AI21" s="16">
        <f t="shared" si="39"/>
        <v>1</v>
      </c>
      <c r="AJ21" s="17">
        <f t="shared" si="40"/>
        <v>0.66666666666666663</v>
      </c>
      <c r="AK21" s="23"/>
      <c r="AL21" s="1">
        <f t="shared" si="41"/>
        <v>0</v>
      </c>
      <c r="AM21" s="1">
        <v>3</v>
      </c>
      <c r="AN21" s="1"/>
      <c r="AO21" s="1"/>
      <c r="AP21" s="1"/>
      <c r="AQ21" s="1">
        <v>3</v>
      </c>
      <c r="AR21" s="1"/>
      <c r="AS21" s="16">
        <f t="shared" si="42"/>
        <v>1</v>
      </c>
      <c r="AT21" s="17">
        <f t="shared" si="43"/>
        <v>1</v>
      </c>
      <c r="AU21" s="23"/>
      <c r="AV21" s="1">
        <f t="shared" si="44"/>
        <v>0</v>
      </c>
      <c r="AW21" s="1">
        <v>3</v>
      </c>
      <c r="AX21" s="1"/>
      <c r="AY21" s="1"/>
      <c r="AZ21" s="1"/>
      <c r="BA21" s="1">
        <v>3</v>
      </c>
      <c r="BB21" s="1"/>
      <c r="BC21" s="16">
        <f t="shared" si="45"/>
        <v>1</v>
      </c>
      <c r="BD21" s="17">
        <f t="shared" si="46"/>
        <v>1</v>
      </c>
      <c r="BE21" s="23"/>
      <c r="BF21" s="1">
        <f t="shared" si="47"/>
        <v>0</v>
      </c>
      <c r="BG21" s="1">
        <v>3</v>
      </c>
      <c r="BH21" s="1"/>
      <c r="BI21" s="1"/>
      <c r="BJ21" s="1"/>
      <c r="BK21" s="1">
        <v>3</v>
      </c>
      <c r="BL21" s="1"/>
      <c r="BM21" s="16">
        <f t="shared" si="48"/>
        <v>1</v>
      </c>
      <c r="BN21" s="17">
        <f t="shared" si="49"/>
        <v>1</v>
      </c>
      <c r="BO21" s="23"/>
      <c r="BP21" s="1">
        <f t="shared" si="50"/>
        <v>0</v>
      </c>
      <c r="BQ21" s="1">
        <v>3</v>
      </c>
      <c r="BR21" s="1"/>
      <c r="BS21" s="1"/>
      <c r="BT21" s="1"/>
      <c r="BU21" s="1">
        <v>3</v>
      </c>
      <c r="BV21" s="1"/>
      <c r="BW21" s="16">
        <f t="shared" si="51"/>
        <v>1</v>
      </c>
      <c r="BX21" s="17">
        <f t="shared" si="52"/>
        <v>1</v>
      </c>
      <c r="BY21" s="23"/>
      <c r="BZ21" s="1">
        <f t="shared" si="53"/>
        <v>0</v>
      </c>
      <c r="CA21" s="1">
        <v>3</v>
      </c>
      <c r="CB21" s="1"/>
      <c r="CC21" s="1"/>
      <c r="CD21" s="1"/>
      <c r="CE21" s="1">
        <v>3</v>
      </c>
      <c r="CF21" s="1"/>
      <c r="CG21" s="16">
        <f t="shared" si="54"/>
        <v>1</v>
      </c>
      <c r="CH21" s="17">
        <f t="shared" si="55"/>
        <v>1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2</v>
      </c>
      <c r="D22" s="2"/>
      <c r="E22" s="2"/>
      <c r="F22" s="8">
        <v>2</v>
      </c>
      <c r="G22" s="23"/>
      <c r="H22" s="1">
        <f t="shared" si="32"/>
        <v>0</v>
      </c>
      <c r="I22" s="1">
        <v>2</v>
      </c>
      <c r="J22" s="1">
        <v>1</v>
      </c>
      <c r="K22" s="1"/>
      <c r="L22" s="1"/>
      <c r="M22" s="1"/>
      <c r="N22" s="1">
        <v>1</v>
      </c>
      <c r="O22" s="16">
        <f t="shared" si="33"/>
        <v>0.5</v>
      </c>
      <c r="P22" s="17">
        <f t="shared" si="34"/>
        <v>0</v>
      </c>
      <c r="Q22" s="23">
        <v>1</v>
      </c>
      <c r="R22" s="1">
        <f t="shared" si="35"/>
        <v>0</v>
      </c>
      <c r="S22" s="1">
        <v>3</v>
      </c>
      <c r="T22" s="1">
        <v>2</v>
      </c>
      <c r="U22" s="1"/>
      <c r="V22" s="1"/>
      <c r="W22" s="1"/>
      <c r="X22" s="1">
        <v>1</v>
      </c>
      <c r="Y22" s="16">
        <f t="shared" si="36"/>
        <v>0.66666666666666663</v>
      </c>
      <c r="Z22" s="17">
        <f t="shared" si="37"/>
        <v>0</v>
      </c>
      <c r="AA22" s="23"/>
      <c r="AB22" s="1">
        <f t="shared" si="38"/>
        <v>0</v>
      </c>
      <c r="AC22" s="1">
        <v>3</v>
      </c>
      <c r="AD22" s="1"/>
      <c r="AE22" s="1"/>
      <c r="AF22" s="1"/>
      <c r="AG22" s="1">
        <v>2</v>
      </c>
      <c r="AH22" s="1">
        <v>1</v>
      </c>
      <c r="AI22" s="16">
        <f t="shared" si="39"/>
        <v>0.66666666666666663</v>
      </c>
      <c r="AJ22" s="17">
        <f t="shared" si="40"/>
        <v>0.66666666666666663</v>
      </c>
      <c r="AK22" s="23"/>
      <c r="AL22" s="1">
        <f t="shared" si="41"/>
        <v>0</v>
      </c>
      <c r="AM22" s="1">
        <v>3</v>
      </c>
      <c r="AN22" s="1"/>
      <c r="AO22" s="1"/>
      <c r="AP22" s="1"/>
      <c r="AQ22" s="1">
        <v>2</v>
      </c>
      <c r="AR22" s="1">
        <v>1</v>
      </c>
      <c r="AS22" s="16">
        <f t="shared" si="42"/>
        <v>0.66666666666666663</v>
      </c>
      <c r="AT22" s="17">
        <f t="shared" si="43"/>
        <v>0.66666666666666663</v>
      </c>
      <c r="AU22" s="23"/>
      <c r="AV22" s="1">
        <f t="shared" si="44"/>
        <v>0</v>
      </c>
      <c r="AW22" s="1">
        <v>3</v>
      </c>
      <c r="AX22" s="1"/>
      <c r="AY22" s="1"/>
      <c r="AZ22" s="1"/>
      <c r="BA22" s="1">
        <v>2</v>
      </c>
      <c r="BB22" s="1">
        <v>1</v>
      </c>
      <c r="BC22" s="16">
        <f t="shared" si="45"/>
        <v>0.66666666666666663</v>
      </c>
      <c r="BD22" s="17">
        <f t="shared" si="46"/>
        <v>0.66666666666666663</v>
      </c>
      <c r="BE22" s="23"/>
      <c r="BF22" s="1">
        <f t="shared" si="47"/>
        <v>0</v>
      </c>
      <c r="BG22" s="1">
        <v>3</v>
      </c>
      <c r="BH22" s="1"/>
      <c r="BI22" s="1"/>
      <c r="BJ22" s="1"/>
      <c r="BK22" s="1">
        <v>2</v>
      </c>
      <c r="BL22" s="1">
        <v>1</v>
      </c>
      <c r="BM22" s="16">
        <f t="shared" si="48"/>
        <v>0.66666666666666663</v>
      </c>
      <c r="BN22" s="17">
        <f t="shared" si="49"/>
        <v>0.66666666666666663</v>
      </c>
      <c r="BO22" s="23"/>
      <c r="BP22" s="1">
        <f t="shared" si="50"/>
        <v>0</v>
      </c>
      <c r="BQ22" s="1">
        <v>3</v>
      </c>
      <c r="BR22" s="1"/>
      <c r="BS22" s="1"/>
      <c r="BT22" s="1"/>
      <c r="BU22" s="1">
        <v>2</v>
      </c>
      <c r="BV22" s="1">
        <v>1</v>
      </c>
      <c r="BW22" s="16">
        <f t="shared" si="51"/>
        <v>0.66666666666666663</v>
      </c>
      <c r="BX22" s="17">
        <f t="shared" si="52"/>
        <v>0.66666666666666663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10</v>
      </c>
      <c r="D23" s="2"/>
      <c r="E23" s="2"/>
      <c r="F23" s="8">
        <v>10</v>
      </c>
      <c r="G23" s="23">
        <v>1</v>
      </c>
      <c r="H23" s="1">
        <f t="shared" si="32"/>
        <v>0</v>
      </c>
      <c r="I23" s="1">
        <v>11</v>
      </c>
      <c r="J23" s="1">
        <v>8</v>
      </c>
      <c r="K23" s="1"/>
      <c r="L23" s="1">
        <v>1</v>
      </c>
      <c r="M23" s="1"/>
      <c r="N23" s="1">
        <v>2</v>
      </c>
      <c r="O23" s="16">
        <f t="shared" si="33"/>
        <v>0.81818181818181823</v>
      </c>
      <c r="P23" s="17">
        <f t="shared" si="34"/>
        <v>0</v>
      </c>
      <c r="Q23" s="23"/>
      <c r="R23" s="1">
        <f t="shared" si="35"/>
        <v>0</v>
      </c>
      <c r="S23" s="1">
        <v>11</v>
      </c>
      <c r="T23" s="1">
        <v>6</v>
      </c>
      <c r="U23" s="1"/>
      <c r="V23" s="1"/>
      <c r="W23" s="1">
        <v>2</v>
      </c>
      <c r="X23" s="1">
        <v>3</v>
      </c>
      <c r="Y23" s="16">
        <f t="shared" si="36"/>
        <v>0.72727272727272729</v>
      </c>
      <c r="Z23" s="17">
        <f t="shared" si="37"/>
        <v>0.18181818181818182</v>
      </c>
      <c r="AA23" s="23"/>
      <c r="AB23" s="1">
        <f t="shared" si="38"/>
        <v>1</v>
      </c>
      <c r="AC23" s="1">
        <v>10</v>
      </c>
      <c r="AD23" s="1">
        <v>1</v>
      </c>
      <c r="AE23" s="1"/>
      <c r="AF23" s="1"/>
      <c r="AG23" s="1">
        <v>5</v>
      </c>
      <c r="AH23" s="1">
        <v>4</v>
      </c>
      <c r="AI23" s="16">
        <f t="shared" si="39"/>
        <v>0.6</v>
      </c>
      <c r="AJ23" s="17">
        <f t="shared" si="40"/>
        <v>0.5</v>
      </c>
      <c r="AK23" s="23"/>
      <c r="AL23" s="1">
        <f t="shared" si="41"/>
        <v>0</v>
      </c>
      <c r="AM23" s="1">
        <v>10</v>
      </c>
      <c r="AN23" s="1"/>
      <c r="AO23" s="1"/>
      <c r="AP23" s="1"/>
      <c r="AQ23" s="1">
        <v>6</v>
      </c>
      <c r="AR23" s="1">
        <v>4</v>
      </c>
      <c r="AS23" s="16">
        <f t="shared" si="42"/>
        <v>0.6</v>
      </c>
      <c r="AT23" s="17">
        <f t="shared" si="43"/>
        <v>0.6</v>
      </c>
      <c r="AU23" s="23"/>
      <c r="AV23" s="1">
        <f t="shared" si="44"/>
        <v>0</v>
      </c>
      <c r="AW23" s="1">
        <v>10</v>
      </c>
      <c r="AX23" s="1"/>
      <c r="AY23" s="1"/>
      <c r="AZ23" s="1"/>
      <c r="BA23" s="1">
        <v>7</v>
      </c>
      <c r="BB23" s="1">
        <v>3</v>
      </c>
      <c r="BC23" s="16">
        <f t="shared" si="45"/>
        <v>0.7</v>
      </c>
      <c r="BD23" s="17">
        <f t="shared" si="46"/>
        <v>0.7</v>
      </c>
      <c r="BE23" s="23"/>
      <c r="BF23" s="1">
        <f t="shared" si="47"/>
        <v>0</v>
      </c>
      <c r="BG23" s="1">
        <v>10</v>
      </c>
      <c r="BH23" s="1"/>
      <c r="BI23" s="1"/>
      <c r="BJ23" s="1"/>
      <c r="BK23" s="1">
        <v>7</v>
      </c>
      <c r="BL23" s="1">
        <v>3</v>
      </c>
      <c r="BM23" s="16">
        <f t="shared" si="48"/>
        <v>0.7</v>
      </c>
      <c r="BN23" s="17">
        <f t="shared" si="49"/>
        <v>0.7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8</v>
      </c>
      <c r="D24" s="2"/>
      <c r="E24" s="2"/>
      <c r="F24" s="8">
        <v>8</v>
      </c>
      <c r="G24" s="23"/>
      <c r="H24" s="1">
        <f t="shared" si="32"/>
        <v>0</v>
      </c>
      <c r="I24" s="1">
        <v>8</v>
      </c>
      <c r="J24" s="1">
        <v>4</v>
      </c>
      <c r="K24" s="1"/>
      <c r="L24" s="1"/>
      <c r="M24" s="1"/>
      <c r="N24" s="1">
        <v>4</v>
      </c>
      <c r="O24" s="16">
        <f t="shared" si="33"/>
        <v>0.5</v>
      </c>
      <c r="P24" s="17">
        <f t="shared" si="34"/>
        <v>0</v>
      </c>
      <c r="Q24" s="23"/>
      <c r="R24" s="1">
        <f t="shared" si="35"/>
        <v>0</v>
      </c>
      <c r="S24" s="1">
        <v>8</v>
      </c>
      <c r="T24" s="1">
        <v>3</v>
      </c>
      <c r="U24" s="1"/>
      <c r="V24" s="1"/>
      <c r="W24" s="1"/>
      <c r="X24" s="1">
        <v>5</v>
      </c>
      <c r="Y24" s="16">
        <f t="shared" si="36"/>
        <v>0.375</v>
      </c>
      <c r="Z24" s="17">
        <f t="shared" si="37"/>
        <v>0</v>
      </c>
      <c r="AA24" s="23"/>
      <c r="AB24" s="1">
        <f t="shared" si="38"/>
        <v>1</v>
      </c>
      <c r="AC24" s="1">
        <v>7</v>
      </c>
      <c r="AD24" s="1">
        <v>1</v>
      </c>
      <c r="AE24" s="1"/>
      <c r="AF24" s="1"/>
      <c r="AG24" s="1">
        <v>1</v>
      </c>
      <c r="AH24" s="1">
        <v>5</v>
      </c>
      <c r="AI24" s="16">
        <f t="shared" si="39"/>
        <v>0.2857142857142857</v>
      </c>
      <c r="AJ24" s="17">
        <f t="shared" si="40"/>
        <v>0.14285714285714285</v>
      </c>
      <c r="AK24" s="23"/>
      <c r="AL24" s="1">
        <f t="shared" si="41"/>
        <v>0</v>
      </c>
      <c r="AM24" s="1">
        <v>7</v>
      </c>
      <c r="AN24" s="1">
        <v>2</v>
      </c>
      <c r="AO24" s="1"/>
      <c r="AP24" s="1"/>
      <c r="AQ24" s="1">
        <v>1</v>
      </c>
      <c r="AR24" s="1">
        <v>4</v>
      </c>
      <c r="AS24" s="16">
        <f t="shared" si="42"/>
        <v>0.42857142857142855</v>
      </c>
      <c r="AT24" s="17">
        <f t="shared" si="43"/>
        <v>0.14285714285714285</v>
      </c>
      <c r="AU24" s="23"/>
      <c r="AV24" s="1">
        <f t="shared" si="44"/>
        <v>0</v>
      </c>
      <c r="AW24" s="1">
        <v>7</v>
      </c>
      <c r="AX24" s="1"/>
      <c r="AY24" s="1"/>
      <c r="AZ24" s="1">
        <v>1</v>
      </c>
      <c r="BA24" s="1">
        <v>1</v>
      </c>
      <c r="BB24" s="1">
        <v>5</v>
      </c>
      <c r="BC24" s="16">
        <f t="shared" si="45"/>
        <v>0.2857142857142857</v>
      </c>
      <c r="BD24" s="17">
        <f t="shared" si="46"/>
        <v>0.14285714285714285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13</v>
      </c>
      <c r="D25" s="2"/>
      <c r="E25" s="2"/>
      <c r="F25" s="8">
        <v>13</v>
      </c>
      <c r="G25" s="23"/>
      <c r="H25" s="1">
        <f t="shared" si="32"/>
        <v>0</v>
      </c>
      <c r="I25" s="1">
        <v>13</v>
      </c>
      <c r="J25" s="1">
        <v>9</v>
      </c>
      <c r="K25" s="1"/>
      <c r="L25" s="1">
        <v>1</v>
      </c>
      <c r="M25" s="1"/>
      <c r="N25" s="1">
        <v>3</v>
      </c>
      <c r="O25" s="16">
        <f t="shared" si="33"/>
        <v>0.76923076923076927</v>
      </c>
      <c r="P25" s="17">
        <f t="shared" si="34"/>
        <v>0</v>
      </c>
      <c r="Q25" s="23"/>
      <c r="R25" s="1">
        <f t="shared" si="35"/>
        <v>2</v>
      </c>
      <c r="S25" s="1">
        <v>11</v>
      </c>
      <c r="T25" s="1">
        <v>4</v>
      </c>
      <c r="U25" s="1"/>
      <c r="V25" s="1">
        <v>1</v>
      </c>
      <c r="W25" s="1"/>
      <c r="X25" s="1">
        <v>6</v>
      </c>
      <c r="Y25" s="16">
        <f t="shared" si="36"/>
        <v>0.45454545454545453</v>
      </c>
      <c r="Z25" s="17">
        <f t="shared" si="37"/>
        <v>0</v>
      </c>
      <c r="AA25" s="23"/>
      <c r="AB25" s="1">
        <f t="shared" si="38"/>
        <v>1</v>
      </c>
      <c r="AC25" s="1">
        <v>10</v>
      </c>
      <c r="AD25" s="1">
        <v>2</v>
      </c>
      <c r="AE25" s="1"/>
      <c r="AF25" s="1"/>
      <c r="AG25" s="1">
        <v>1</v>
      </c>
      <c r="AH25" s="1">
        <v>7</v>
      </c>
      <c r="AI25" s="16">
        <f t="shared" si="39"/>
        <v>0.3</v>
      </c>
      <c r="AJ25" s="17">
        <f t="shared" si="40"/>
        <v>0.1</v>
      </c>
      <c r="AK25" s="23"/>
      <c r="AL25" s="1">
        <f t="shared" si="41"/>
        <v>0</v>
      </c>
      <c r="AM25" s="1">
        <v>10</v>
      </c>
      <c r="AN25" s="1"/>
      <c r="AO25" s="1"/>
      <c r="AP25" s="1"/>
      <c r="AQ25" s="1">
        <v>3</v>
      </c>
      <c r="AR25" s="1">
        <v>7</v>
      </c>
      <c r="AS25" s="16">
        <f t="shared" si="42"/>
        <v>0.3</v>
      </c>
      <c r="AT25" s="17">
        <f t="shared" si="43"/>
        <v>0.3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8</v>
      </c>
      <c r="D26" s="2"/>
      <c r="E26" s="2"/>
      <c r="F26" s="8">
        <v>8</v>
      </c>
      <c r="G26" s="23"/>
      <c r="H26" s="1">
        <f t="shared" si="32"/>
        <v>0</v>
      </c>
      <c r="I26" s="1">
        <v>8</v>
      </c>
      <c r="J26" s="1">
        <v>5</v>
      </c>
      <c r="K26" s="1"/>
      <c r="L26" s="1">
        <v>1</v>
      </c>
      <c r="M26" s="1"/>
      <c r="N26" s="1">
        <v>2</v>
      </c>
      <c r="O26" s="18">
        <f t="shared" si="33"/>
        <v>0.75</v>
      </c>
      <c r="P26" s="19">
        <f t="shared" si="34"/>
        <v>0</v>
      </c>
      <c r="Q26" s="23"/>
      <c r="R26" s="1">
        <f t="shared" si="35"/>
        <v>0</v>
      </c>
      <c r="S26" s="1">
        <v>8</v>
      </c>
      <c r="T26" s="1">
        <v>3</v>
      </c>
      <c r="U26" s="1"/>
      <c r="V26" s="1"/>
      <c r="W26" s="1">
        <v>1</v>
      </c>
      <c r="X26" s="1">
        <v>4</v>
      </c>
      <c r="Y26" s="18">
        <f t="shared" si="36"/>
        <v>0.5</v>
      </c>
      <c r="Z26" s="19">
        <f t="shared" si="37"/>
        <v>0.125</v>
      </c>
      <c r="AA26" s="23"/>
      <c r="AB26" s="1">
        <f t="shared" si="38"/>
        <v>1</v>
      </c>
      <c r="AC26" s="1">
        <v>7</v>
      </c>
      <c r="AD26" s="1"/>
      <c r="AE26" s="1"/>
      <c r="AF26" s="1"/>
      <c r="AG26" s="1">
        <v>2</v>
      </c>
      <c r="AH26" s="1">
        <v>5</v>
      </c>
      <c r="AI26" s="18">
        <f t="shared" si="39"/>
        <v>0.2857142857142857</v>
      </c>
      <c r="AJ26" s="19">
        <f t="shared" si="40"/>
        <v>0.2857142857142857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18</v>
      </c>
      <c r="D27" s="2"/>
      <c r="E27" s="2"/>
      <c r="F27" s="8">
        <v>18</v>
      </c>
      <c r="G27" s="23"/>
      <c r="H27" s="1">
        <f t="shared" si="32"/>
        <v>0</v>
      </c>
      <c r="I27" s="1">
        <v>18</v>
      </c>
      <c r="J27" s="1">
        <v>13</v>
      </c>
      <c r="K27" s="1"/>
      <c r="L27" s="1">
        <v>2</v>
      </c>
      <c r="M27" s="1"/>
      <c r="N27" s="1">
        <v>3</v>
      </c>
      <c r="O27" s="18">
        <f t="shared" si="33"/>
        <v>0.83333333333333337</v>
      </c>
      <c r="P27" s="19">
        <f t="shared" si="34"/>
        <v>0</v>
      </c>
      <c r="Q27" s="23"/>
      <c r="R27" s="1">
        <f t="shared" si="35"/>
        <v>12</v>
      </c>
      <c r="S27" s="1">
        <v>6</v>
      </c>
      <c r="T27" s="1"/>
      <c r="U27" s="1"/>
      <c r="V27" s="1"/>
      <c r="W27" s="1">
        <v>1</v>
      </c>
      <c r="X27" s="1">
        <v>5</v>
      </c>
      <c r="Y27" s="18">
        <f t="shared" si="36"/>
        <v>0.16666666666666666</v>
      </c>
      <c r="Z27" s="19">
        <f t="shared" si="37"/>
        <v>0.16666666666666666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11</v>
      </c>
      <c r="D28" s="2"/>
      <c r="E28" s="2"/>
      <c r="F28" s="9">
        <v>11</v>
      </c>
      <c r="G28" s="24"/>
      <c r="H28" s="25">
        <f t="shared" si="32"/>
        <v>9</v>
      </c>
      <c r="I28" s="25">
        <v>2</v>
      </c>
      <c r="J28" s="25"/>
      <c r="K28" s="10"/>
      <c r="L28" s="10"/>
      <c r="M28" s="10"/>
      <c r="N28" s="10">
        <v>2</v>
      </c>
      <c r="O28" s="20">
        <f t="shared" si="33"/>
        <v>0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53</v>
      </c>
    </row>
    <row r="2" spans="1:106" x14ac:dyDescent="0.15">
      <c r="B2" s="14" t="str">
        <f>"Freshmen Retention - "&amp;$A$1</f>
        <v>Freshmen Retention - Biomedical Engineering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>
        <v>22</v>
      </c>
      <c r="H5" s="1">
        <f>IF(ISNUMBER(I5),F5-I5+G5,"")</f>
        <v>0</v>
      </c>
      <c r="I5" s="1">
        <v>22</v>
      </c>
      <c r="J5" s="1">
        <v>22</v>
      </c>
      <c r="K5" s="4"/>
      <c r="L5" s="4"/>
      <c r="M5" s="4"/>
      <c r="N5" s="5"/>
      <c r="O5" s="16">
        <f>IF(I5="","",((J5+K5+L5+M5)/I5))</f>
        <v>1</v>
      </c>
      <c r="P5" s="17">
        <f>IF(I5="","",(M5/I5))</f>
        <v>0</v>
      </c>
      <c r="Q5" s="22">
        <v>1</v>
      </c>
      <c r="R5" s="1">
        <f t="shared" ref="R5:R14" si="1">IF(ISNUMBER(S5),I5-S5+Q5,"")</f>
        <v>4</v>
      </c>
      <c r="S5" s="1">
        <v>19</v>
      </c>
      <c r="T5" s="1">
        <v>19</v>
      </c>
      <c r="U5" s="4"/>
      <c r="V5" s="4"/>
      <c r="W5" s="4"/>
      <c r="X5" s="5"/>
      <c r="Y5" s="16">
        <f t="shared" ref="Y5:Y14" si="2">IF(S5="","",((T5+U5+V5+W5)/S5))</f>
        <v>1</v>
      </c>
      <c r="Z5" s="17">
        <f t="shared" ref="Z5:Z14" si="3">IF(S5="","",(W5/S5))</f>
        <v>0</v>
      </c>
      <c r="AA5" s="22"/>
      <c r="AB5" s="1">
        <f t="shared" ref="AB5:AB14" si="4">IF(ISNUMBER(AC5),S5-AC5+AA5,"")</f>
        <v>1</v>
      </c>
      <c r="AC5" s="1">
        <v>18</v>
      </c>
      <c r="AD5" s="1">
        <v>15</v>
      </c>
      <c r="AE5" s="4"/>
      <c r="AF5" s="4"/>
      <c r="AG5" s="4">
        <v>2</v>
      </c>
      <c r="AH5" s="5">
        <v>1</v>
      </c>
      <c r="AI5" s="16">
        <f t="shared" ref="AI5:AI14" si="5">IF(AC5="","",((AD5+AE5+AF5+AG5)/AC5))</f>
        <v>0.94444444444444442</v>
      </c>
      <c r="AJ5" s="17">
        <f t="shared" ref="AJ5:AJ14" si="6">IF(AC5="","",(AG5/AC5))</f>
        <v>0.1111111111111111</v>
      </c>
      <c r="AK5" s="22">
        <v>1</v>
      </c>
      <c r="AL5" s="1">
        <f t="shared" ref="AL5:AL14" si="7">IF(ISNUMBER(AM5),AC5-AM5+AK5,"")</f>
        <v>0</v>
      </c>
      <c r="AM5" s="1">
        <v>19</v>
      </c>
      <c r="AN5" s="1">
        <v>2</v>
      </c>
      <c r="AO5" s="4">
        <v>1</v>
      </c>
      <c r="AP5" s="4"/>
      <c r="AQ5" s="4">
        <v>15</v>
      </c>
      <c r="AR5" s="5">
        <v>1</v>
      </c>
      <c r="AS5" s="16">
        <f t="shared" ref="AS5:AS14" si="8">IF(AM5="","",((AN5+AO5+AP5+AQ5)/AM5))</f>
        <v>0.94736842105263153</v>
      </c>
      <c r="AT5" s="17">
        <f t="shared" ref="AT5:AT14" si="9">IF(AM5="","",(AQ5/AM5))</f>
        <v>0.78947368421052633</v>
      </c>
      <c r="AU5" s="22">
        <v>1</v>
      </c>
      <c r="AV5" s="1">
        <f t="shared" ref="AV5:AV14" si="10">IF(ISNUMBER(AW5),AM5-AW5+AU5,"")</f>
        <v>1</v>
      </c>
      <c r="AW5" s="1">
        <v>19</v>
      </c>
      <c r="AX5" s="1"/>
      <c r="AY5" s="4"/>
      <c r="AZ5" s="4"/>
      <c r="BA5" s="4">
        <v>17</v>
      </c>
      <c r="BB5" s="5">
        <v>2</v>
      </c>
      <c r="BC5" s="16">
        <f t="shared" ref="BC5:BC14" si="11">IF(AW5="","",((AX5+AY5+AZ5+BA5)/AW5))</f>
        <v>0.89473684210526316</v>
      </c>
      <c r="BD5" s="17">
        <f t="shared" ref="BD5:BD14" si="12">IF(AW5="","",(BA5/AW5))</f>
        <v>0.89473684210526316</v>
      </c>
      <c r="BE5" s="22"/>
      <c r="BF5" s="1">
        <f t="shared" ref="BF5:BF14" si="13">IF(ISNUMBER(BG5),AW5-BG5+BE5,"")</f>
        <v>2</v>
      </c>
      <c r="BG5" s="1">
        <v>17</v>
      </c>
      <c r="BH5" s="1">
        <v>1</v>
      </c>
      <c r="BI5" s="4"/>
      <c r="BJ5" s="4"/>
      <c r="BK5" s="4">
        <v>15</v>
      </c>
      <c r="BL5" s="5">
        <v>1</v>
      </c>
      <c r="BM5" s="16">
        <f t="shared" ref="BM5:BM14" si="14">IF(BG5="","",((BH5+BI5+BJ5+BK5)/BG5))</f>
        <v>0.94117647058823528</v>
      </c>
      <c r="BN5" s="17">
        <f t="shared" ref="BN5:BN14" si="15">IF(BG5="","",(BK5/BG5))</f>
        <v>0.88235294117647056</v>
      </c>
      <c r="BO5" s="22"/>
      <c r="BP5" s="1">
        <f t="shared" ref="BP5:BP14" si="16">IF(ISNUMBER(BQ5),BG5-BQ5+BO5,"")</f>
        <v>0</v>
      </c>
      <c r="BQ5" s="1">
        <v>17</v>
      </c>
      <c r="BR5" s="1"/>
      <c r="BS5" s="4"/>
      <c r="BT5" s="4"/>
      <c r="BU5" s="4">
        <v>15</v>
      </c>
      <c r="BV5" s="5">
        <v>2</v>
      </c>
      <c r="BW5" s="16">
        <f t="shared" ref="BW5:BW14" si="17">IF(BQ5="","",((BR5+BS5+BT5+BU5)/BQ5))</f>
        <v>0.88235294117647056</v>
      </c>
      <c r="BX5" s="17">
        <f t="shared" ref="BX5:BX14" si="18">IF(BQ5="","",(BU5/BQ5))</f>
        <v>0.88235294117647056</v>
      </c>
      <c r="BY5" s="22"/>
      <c r="BZ5" s="1">
        <f t="shared" ref="BZ5:BZ14" si="19">IF(ISNUMBER(CA5),BQ5-CA5+BY5,"")</f>
        <v>0</v>
      </c>
      <c r="CA5" s="1">
        <v>17</v>
      </c>
      <c r="CB5" s="1"/>
      <c r="CC5" s="4"/>
      <c r="CD5" s="4"/>
      <c r="CE5" s="4">
        <v>15</v>
      </c>
      <c r="CF5" s="5">
        <v>2</v>
      </c>
      <c r="CG5" s="16">
        <f t="shared" ref="CG5:CG14" si="20">IF(CA5="","",((CB5+CC5+CD5+CE5)/CA5))</f>
        <v>0.88235294117647056</v>
      </c>
      <c r="CH5" s="17">
        <f t="shared" ref="CH5:CH14" si="21">IF(CA5="","",(CE5/CA5))</f>
        <v>0.88235294117647056</v>
      </c>
      <c r="CI5" s="22"/>
      <c r="CJ5" s="1">
        <f t="shared" ref="CJ5:CJ14" si="22">IF(ISNUMBER(CK5),CA5-CK5+CI5,"")</f>
        <v>0</v>
      </c>
      <c r="CK5" s="1">
        <v>17</v>
      </c>
      <c r="CL5" s="1"/>
      <c r="CM5" s="4"/>
      <c r="CN5" s="4"/>
      <c r="CO5" s="4">
        <v>15</v>
      </c>
      <c r="CP5" s="5">
        <v>2</v>
      </c>
      <c r="CQ5" s="16">
        <f t="shared" ref="CQ5:CQ14" si="23">IF(CK5="","",((CL5+CM5+CN5+CO5)/CK5))</f>
        <v>0.88235294117647056</v>
      </c>
      <c r="CR5" s="17">
        <f t="shared" ref="CR5:CR14" si="24">IF(CK5="","",(CO5/CK5))</f>
        <v>0.88235294117647056</v>
      </c>
      <c r="CS5" s="22"/>
      <c r="CT5" s="1">
        <f t="shared" ref="CT5:CT14" si="25">IF(ISNUMBER(CU5),CK5-CU5+CS5,"")</f>
        <v>0</v>
      </c>
      <c r="CU5" s="1">
        <v>17</v>
      </c>
      <c r="CV5" s="1"/>
      <c r="CW5" s="4"/>
      <c r="CX5" s="4"/>
      <c r="CY5" s="4">
        <v>15</v>
      </c>
      <c r="CZ5" s="5">
        <v>2</v>
      </c>
      <c r="DA5" s="16">
        <f t="shared" ref="DA5:DA14" si="26">IF(CU5="","",((CV5+CW5+CX5+CY5)/CU5))</f>
        <v>0.88235294117647056</v>
      </c>
      <c r="DB5" s="17">
        <f t="shared" ref="DB5:DB14" si="27">IF(CU5="","",(CY5/CU5))</f>
        <v>0.88235294117647056</v>
      </c>
    </row>
    <row r="6" spans="1:106" ht="14" x14ac:dyDescent="0.15">
      <c r="B6" s="4" t="s">
        <v>22</v>
      </c>
      <c r="C6" s="2">
        <f t="shared" si="0"/>
        <v>35</v>
      </c>
      <c r="D6" s="2"/>
      <c r="E6" s="2"/>
      <c r="F6" s="8">
        <v>35</v>
      </c>
      <c r="G6" s="23">
        <v>2</v>
      </c>
      <c r="H6" s="1">
        <f t="shared" ref="H6:H14" si="28">IF(ISNUMBER(I6),F6-I6+G6,"")</f>
        <v>5</v>
      </c>
      <c r="I6" s="1">
        <v>32</v>
      </c>
      <c r="J6" s="1">
        <v>28</v>
      </c>
      <c r="K6" s="1"/>
      <c r="L6" s="1"/>
      <c r="M6" s="1"/>
      <c r="N6" s="1">
        <v>4</v>
      </c>
      <c r="O6" s="16">
        <f t="shared" ref="O6:O14" si="29">IF(I6="","",((J6+K6+L6+M6)/I6))</f>
        <v>0.875</v>
      </c>
      <c r="P6" s="17">
        <f t="shared" ref="P6:P14" si="30">IF(I6="","",(M6/I6))</f>
        <v>0</v>
      </c>
      <c r="Q6" s="23">
        <v>3</v>
      </c>
      <c r="R6" s="1">
        <f t="shared" si="1"/>
        <v>7</v>
      </c>
      <c r="S6" s="1">
        <v>28</v>
      </c>
      <c r="T6" s="1">
        <v>24</v>
      </c>
      <c r="U6" s="1"/>
      <c r="V6" s="1"/>
      <c r="W6" s="1"/>
      <c r="X6" s="1">
        <v>4</v>
      </c>
      <c r="Y6" s="16">
        <f t="shared" si="2"/>
        <v>0.8571428571428571</v>
      </c>
      <c r="Z6" s="17">
        <f t="shared" si="3"/>
        <v>0</v>
      </c>
      <c r="AA6" s="23"/>
      <c r="AB6" s="1">
        <f t="shared" si="4"/>
        <v>0</v>
      </c>
      <c r="AC6" s="1">
        <v>28</v>
      </c>
      <c r="AD6" s="1">
        <v>18</v>
      </c>
      <c r="AE6" s="1"/>
      <c r="AF6" s="1"/>
      <c r="AG6" s="1">
        <v>3</v>
      </c>
      <c r="AH6" s="1">
        <v>7</v>
      </c>
      <c r="AI6" s="16">
        <f t="shared" si="5"/>
        <v>0.75</v>
      </c>
      <c r="AJ6" s="17">
        <f t="shared" si="6"/>
        <v>0.10714285714285714</v>
      </c>
      <c r="AK6" s="23"/>
      <c r="AL6" s="1">
        <f t="shared" si="7"/>
        <v>0</v>
      </c>
      <c r="AM6" s="1">
        <v>28</v>
      </c>
      <c r="AN6" s="1">
        <v>3</v>
      </c>
      <c r="AO6" s="1">
        <v>1</v>
      </c>
      <c r="AP6" s="1"/>
      <c r="AQ6" s="1">
        <v>18</v>
      </c>
      <c r="AR6" s="1">
        <v>6</v>
      </c>
      <c r="AS6" s="16">
        <f t="shared" si="8"/>
        <v>0.7857142857142857</v>
      </c>
      <c r="AT6" s="17">
        <f t="shared" si="9"/>
        <v>0.6428571428571429</v>
      </c>
      <c r="AU6" s="23"/>
      <c r="AV6" s="1">
        <f t="shared" si="10"/>
        <v>1</v>
      </c>
      <c r="AW6" s="1">
        <v>27</v>
      </c>
      <c r="AX6" s="1"/>
      <c r="AY6" s="1"/>
      <c r="AZ6" s="1"/>
      <c r="BA6" s="1">
        <v>21</v>
      </c>
      <c r="BB6" s="1">
        <v>6</v>
      </c>
      <c r="BC6" s="16">
        <f t="shared" si="11"/>
        <v>0.77777777777777779</v>
      </c>
      <c r="BD6" s="17">
        <f t="shared" si="12"/>
        <v>0.77777777777777779</v>
      </c>
      <c r="BE6" s="23"/>
      <c r="BF6" s="1">
        <f t="shared" si="13"/>
        <v>0</v>
      </c>
      <c r="BG6" s="1">
        <v>27</v>
      </c>
      <c r="BH6" s="1"/>
      <c r="BI6" s="1"/>
      <c r="BJ6" s="1"/>
      <c r="BK6" s="1">
        <v>21</v>
      </c>
      <c r="BL6" s="1">
        <v>6</v>
      </c>
      <c r="BM6" s="16">
        <f t="shared" si="14"/>
        <v>0.77777777777777779</v>
      </c>
      <c r="BN6" s="17">
        <f t="shared" si="15"/>
        <v>0.77777777777777779</v>
      </c>
      <c r="BO6" s="23"/>
      <c r="BP6" s="1">
        <f t="shared" si="16"/>
        <v>0</v>
      </c>
      <c r="BQ6" s="1">
        <v>27</v>
      </c>
      <c r="BR6" s="1"/>
      <c r="BS6" s="1"/>
      <c r="BT6" s="1"/>
      <c r="BU6" s="1">
        <v>21</v>
      </c>
      <c r="BV6" s="1">
        <v>6</v>
      </c>
      <c r="BW6" s="16">
        <f t="shared" si="17"/>
        <v>0.77777777777777779</v>
      </c>
      <c r="BX6" s="17">
        <f t="shared" si="18"/>
        <v>0.77777777777777779</v>
      </c>
      <c r="BY6" s="23"/>
      <c r="BZ6" s="1">
        <f t="shared" si="19"/>
        <v>0</v>
      </c>
      <c r="CA6" s="1">
        <v>27</v>
      </c>
      <c r="CB6" s="1"/>
      <c r="CC6" s="1"/>
      <c r="CD6" s="1"/>
      <c r="CE6" s="1">
        <v>21</v>
      </c>
      <c r="CF6" s="1">
        <v>6</v>
      </c>
      <c r="CG6" s="16">
        <f t="shared" si="20"/>
        <v>0.77777777777777779</v>
      </c>
      <c r="CH6" s="17">
        <f t="shared" si="21"/>
        <v>0.77777777777777779</v>
      </c>
      <c r="CI6" s="23"/>
      <c r="CJ6" s="1">
        <f t="shared" si="22"/>
        <v>0</v>
      </c>
      <c r="CK6" s="1">
        <v>27</v>
      </c>
      <c r="CL6" s="1"/>
      <c r="CM6" s="1"/>
      <c r="CN6" s="1"/>
      <c r="CO6" s="1">
        <v>21</v>
      </c>
      <c r="CP6" s="1">
        <v>6</v>
      </c>
      <c r="CQ6" s="16">
        <f t="shared" si="23"/>
        <v>0.77777777777777779</v>
      </c>
      <c r="CR6" s="17">
        <f t="shared" si="24"/>
        <v>0.77777777777777779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34</v>
      </c>
      <c r="D7" s="2"/>
      <c r="E7" s="2"/>
      <c r="F7" s="8">
        <v>34</v>
      </c>
      <c r="G7" s="23"/>
      <c r="H7" s="1">
        <f t="shared" si="28"/>
        <v>5</v>
      </c>
      <c r="I7" s="1">
        <v>29</v>
      </c>
      <c r="J7" s="1">
        <v>25</v>
      </c>
      <c r="K7" s="1"/>
      <c r="L7" s="1">
        <v>1</v>
      </c>
      <c r="M7" s="1"/>
      <c r="N7" s="1">
        <v>3</v>
      </c>
      <c r="O7" s="16">
        <f t="shared" si="29"/>
        <v>0.89655172413793105</v>
      </c>
      <c r="P7" s="17">
        <f t="shared" si="30"/>
        <v>0</v>
      </c>
      <c r="Q7" s="23">
        <v>1</v>
      </c>
      <c r="R7" s="1">
        <f t="shared" si="1"/>
        <v>2</v>
      </c>
      <c r="S7" s="1">
        <v>28</v>
      </c>
      <c r="T7" s="1">
        <v>23</v>
      </c>
      <c r="U7" s="1"/>
      <c r="V7" s="1"/>
      <c r="W7" s="1"/>
      <c r="X7" s="1">
        <v>5</v>
      </c>
      <c r="Y7" s="16">
        <f t="shared" si="2"/>
        <v>0.8214285714285714</v>
      </c>
      <c r="Z7" s="17">
        <f t="shared" si="3"/>
        <v>0</v>
      </c>
      <c r="AA7" s="23"/>
      <c r="AB7" s="1">
        <f t="shared" si="4"/>
        <v>1</v>
      </c>
      <c r="AC7" s="1">
        <v>27</v>
      </c>
      <c r="AD7" s="1">
        <v>18</v>
      </c>
      <c r="AE7" s="1"/>
      <c r="AF7" s="1"/>
      <c r="AG7" s="1">
        <v>2</v>
      </c>
      <c r="AH7" s="1">
        <v>7</v>
      </c>
      <c r="AI7" s="16">
        <f t="shared" si="5"/>
        <v>0.7407407407407407</v>
      </c>
      <c r="AJ7" s="17">
        <f t="shared" si="6"/>
        <v>7.407407407407407E-2</v>
      </c>
      <c r="AK7" s="23"/>
      <c r="AL7" s="1">
        <f t="shared" si="7"/>
        <v>0</v>
      </c>
      <c r="AM7" s="1">
        <v>27</v>
      </c>
      <c r="AN7" s="1">
        <v>2</v>
      </c>
      <c r="AO7" s="1"/>
      <c r="AP7" s="1"/>
      <c r="AQ7" s="1">
        <v>18</v>
      </c>
      <c r="AR7" s="1">
        <v>7</v>
      </c>
      <c r="AS7" s="16">
        <f t="shared" si="8"/>
        <v>0.7407407407407407</v>
      </c>
      <c r="AT7" s="17">
        <f t="shared" si="9"/>
        <v>0.66666666666666663</v>
      </c>
      <c r="AU7" s="23"/>
      <c r="AV7" s="1">
        <f t="shared" si="10"/>
        <v>0</v>
      </c>
      <c r="AW7" s="1">
        <v>27</v>
      </c>
      <c r="AX7" s="1"/>
      <c r="AY7" s="1"/>
      <c r="AZ7" s="1"/>
      <c r="BA7" s="1">
        <v>20</v>
      </c>
      <c r="BB7" s="1">
        <v>7</v>
      </c>
      <c r="BC7" s="16">
        <f t="shared" si="11"/>
        <v>0.7407407407407407</v>
      </c>
      <c r="BD7" s="17">
        <f t="shared" si="12"/>
        <v>0.7407407407407407</v>
      </c>
      <c r="BE7" s="23"/>
      <c r="BF7" s="1">
        <f t="shared" si="13"/>
        <v>0</v>
      </c>
      <c r="BG7" s="1">
        <v>27</v>
      </c>
      <c r="BH7" s="1"/>
      <c r="BI7" s="1"/>
      <c r="BJ7" s="1"/>
      <c r="BK7" s="1">
        <v>20</v>
      </c>
      <c r="BL7" s="1">
        <v>7</v>
      </c>
      <c r="BM7" s="16">
        <f t="shared" si="14"/>
        <v>0.7407407407407407</v>
      </c>
      <c r="BN7" s="17">
        <f t="shared" si="15"/>
        <v>0.7407407407407407</v>
      </c>
      <c r="BO7" s="23"/>
      <c r="BP7" s="1">
        <f t="shared" si="16"/>
        <v>0</v>
      </c>
      <c r="BQ7" s="1">
        <v>27</v>
      </c>
      <c r="BR7" s="1"/>
      <c r="BS7" s="1"/>
      <c r="BT7" s="1"/>
      <c r="BU7" s="1">
        <v>20</v>
      </c>
      <c r="BV7" s="1">
        <v>7</v>
      </c>
      <c r="BW7" s="16">
        <f t="shared" si="17"/>
        <v>0.7407407407407407</v>
      </c>
      <c r="BX7" s="17">
        <f t="shared" si="18"/>
        <v>0.7407407407407407</v>
      </c>
      <c r="BY7" s="23"/>
      <c r="BZ7" s="1">
        <f t="shared" si="19"/>
        <v>0</v>
      </c>
      <c r="CA7" s="1">
        <v>27</v>
      </c>
      <c r="CB7" s="1"/>
      <c r="CC7" s="1"/>
      <c r="CD7" s="1"/>
      <c r="CE7" s="1">
        <v>20</v>
      </c>
      <c r="CF7" s="1">
        <v>7</v>
      </c>
      <c r="CG7" s="16">
        <f t="shared" si="20"/>
        <v>0.7407407407407407</v>
      </c>
      <c r="CH7" s="17">
        <f t="shared" si="21"/>
        <v>0.7407407407407407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48</v>
      </c>
      <c r="D8" s="2"/>
      <c r="E8" s="2"/>
      <c r="F8" s="8">
        <v>48</v>
      </c>
      <c r="G8" s="23">
        <v>2</v>
      </c>
      <c r="H8" s="1">
        <f t="shared" si="28"/>
        <v>8</v>
      </c>
      <c r="I8" s="1">
        <v>42</v>
      </c>
      <c r="J8" s="1">
        <v>34</v>
      </c>
      <c r="K8" s="1"/>
      <c r="L8" s="1">
        <v>1</v>
      </c>
      <c r="M8" s="1"/>
      <c r="N8" s="1">
        <v>7</v>
      </c>
      <c r="O8" s="16">
        <f t="shared" si="29"/>
        <v>0.83333333333333337</v>
      </c>
      <c r="P8" s="17">
        <f t="shared" si="30"/>
        <v>0</v>
      </c>
      <c r="Q8" s="23">
        <v>2</v>
      </c>
      <c r="R8" s="1">
        <f t="shared" si="1"/>
        <v>3</v>
      </c>
      <c r="S8" s="1">
        <v>41</v>
      </c>
      <c r="T8" s="1">
        <v>29</v>
      </c>
      <c r="U8" s="1">
        <v>2</v>
      </c>
      <c r="V8" s="1"/>
      <c r="W8" s="1"/>
      <c r="X8" s="1">
        <v>10</v>
      </c>
      <c r="Y8" s="16">
        <f t="shared" si="2"/>
        <v>0.75609756097560976</v>
      </c>
      <c r="Z8" s="17">
        <f t="shared" si="3"/>
        <v>0</v>
      </c>
      <c r="AA8" s="23"/>
      <c r="AB8" s="1">
        <f t="shared" si="4"/>
        <v>4</v>
      </c>
      <c r="AC8" s="1">
        <v>37</v>
      </c>
      <c r="AD8" s="1">
        <v>27</v>
      </c>
      <c r="AE8" s="1"/>
      <c r="AF8" s="1"/>
      <c r="AG8" s="1"/>
      <c r="AH8" s="1">
        <v>10</v>
      </c>
      <c r="AI8" s="16">
        <f t="shared" si="5"/>
        <v>0.72972972972972971</v>
      </c>
      <c r="AJ8" s="17">
        <f t="shared" si="6"/>
        <v>0</v>
      </c>
      <c r="AK8" s="23"/>
      <c r="AL8" s="1">
        <f t="shared" si="7"/>
        <v>0</v>
      </c>
      <c r="AM8" s="1">
        <v>37</v>
      </c>
      <c r="AN8" s="1">
        <v>8</v>
      </c>
      <c r="AO8" s="1"/>
      <c r="AP8" s="1"/>
      <c r="AQ8" s="1">
        <v>18</v>
      </c>
      <c r="AR8" s="1">
        <v>11</v>
      </c>
      <c r="AS8" s="16">
        <f t="shared" si="8"/>
        <v>0.70270270270270274</v>
      </c>
      <c r="AT8" s="17">
        <f t="shared" si="9"/>
        <v>0.48648648648648651</v>
      </c>
      <c r="AU8" s="23"/>
      <c r="AV8" s="1">
        <f t="shared" si="10"/>
        <v>0</v>
      </c>
      <c r="AW8" s="1">
        <v>37</v>
      </c>
      <c r="AX8" s="1"/>
      <c r="AY8" s="1"/>
      <c r="AZ8" s="1">
        <v>1</v>
      </c>
      <c r="BA8" s="1">
        <v>25</v>
      </c>
      <c r="BB8" s="1">
        <v>11</v>
      </c>
      <c r="BC8" s="16">
        <f t="shared" si="11"/>
        <v>0.70270270270270274</v>
      </c>
      <c r="BD8" s="17">
        <f t="shared" si="12"/>
        <v>0.67567567567567566</v>
      </c>
      <c r="BE8" s="23"/>
      <c r="BF8" s="1">
        <f t="shared" si="13"/>
        <v>0</v>
      </c>
      <c r="BG8" s="1">
        <v>37</v>
      </c>
      <c r="BH8" s="1"/>
      <c r="BI8" s="1"/>
      <c r="BJ8" s="1"/>
      <c r="BK8" s="1">
        <v>25</v>
      </c>
      <c r="BL8" s="1">
        <v>12</v>
      </c>
      <c r="BM8" s="16">
        <f t="shared" si="14"/>
        <v>0.67567567567567566</v>
      </c>
      <c r="BN8" s="17">
        <f t="shared" si="15"/>
        <v>0.67567567567567566</v>
      </c>
      <c r="BO8" s="23"/>
      <c r="BP8" s="1">
        <f t="shared" si="16"/>
        <v>0</v>
      </c>
      <c r="BQ8" s="1">
        <v>37</v>
      </c>
      <c r="BR8" s="1">
        <v>1</v>
      </c>
      <c r="BS8" s="1"/>
      <c r="BT8" s="1"/>
      <c r="BU8" s="1">
        <v>25</v>
      </c>
      <c r="BV8" s="1">
        <v>11</v>
      </c>
      <c r="BW8" s="16">
        <f t="shared" si="17"/>
        <v>0.70270270270270274</v>
      </c>
      <c r="BX8" s="17">
        <f t="shared" si="18"/>
        <v>0.67567567567567566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32</v>
      </c>
      <c r="D9" s="2"/>
      <c r="E9" s="2">
        <v>1</v>
      </c>
      <c r="F9" s="8">
        <v>31</v>
      </c>
      <c r="G9" s="23">
        <v>1</v>
      </c>
      <c r="H9" s="1">
        <f t="shared" si="28"/>
        <v>6</v>
      </c>
      <c r="I9" s="1">
        <v>26</v>
      </c>
      <c r="J9" s="1">
        <v>24</v>
      </c>
      <c r="K9" s="1"/>
      <c r="L9" s="1"/>
      <c r="M9" s="1"/>
      <c r="N9" s="1">
        <v>2</v>
      </c>
      <c r="O9" s="16">
        <f t="shared" si="29"/>
        <v>0.92307692307692313</v>
      </c>
      <c r="P9" s="17">
        <f t="shared" si="30"/>
        <v>0</v>
      </c>
      <c r="Q9" s="23"/>
      <c r="R9" s="1">
        <f t="shared" si="1"/>
        <v>4</v>
      </c>
      <c r="S9" s="1">
        <v>22</v>
      </c>
      <c r="T9" s="1">
        <v>18</v>
      </c>
      <c r="U9" s="1"/>
      <c r="V9" s="1"/>
      <c r="W9" s="1"/>
      <c r="X9" s="1">
        <v>4</v>
      </c>
      <c r="Y9" s="16">
        <f t="shared" si="2"/>
        <v>0.81818181818181823</v>
      </c>
      <c r="Z9" s="17">
        <f t="shared" si="3"/>
        <v>0</v>
      </c>
      <c r="AA9" s="23"/>
      <c r="AB9" s="1">
        <f t="shared" si="4"/>
        <v>2</v>
      </c>
      <c r="AC9" s="1">
        <v>20</v>
      </c>
      <c r="AD9" s="1">
        <v>14</v>
      </c>
      <c r="AE9" s="1"/>
      <c r="AF9" s="1"/>
      <c r="AG9" s="1">
        <v>1</v>
      </c>
      <c r="AH9" s="1">
        <v>5</v>
      </c>
      <c r="AI9" s="16">
        <f t="shared" si="5"/>
        <v>0.75</v>
      </c>
      <c r="AJ9" s="17">
        <f t="shared" si="6"/>
        <v>0.05</v>
      </c>
      <c r="AK9" s="23"/>
      <c r="AL9" s="1">
        <f t="shared" si="7"/>
        <v>0</v>
      </c>
      <c r="AM9" s="1">
        <v>20</v>
      </c>
      <c r="AN9" s="1">
        <v>5</v>
      </c>
      <c r="AO9" s="1"/>
      <c r="AP9" s="1">
        <v>1</v>
      </c>
      <c r="AQ9" s="1">
        <v>8</v>
      </c>
      <c r="AR9" s="1">
        <v>6</v>
      </c>
      <c r="AS9" s="16">
        <f t="shared" si="8"/>
        <v>0.7</v>
      </c>
      <c r="AT9" s="17">
        <f t="shared" si="9"/>
        <v>0.4</v>
      </c>
      <c r="AU9" s="23"/>
      <c r="AV9" s="1">
        <f t="shared" si="10"/>
        <v>0</v>
      </c>
      <c r="AW9" s="1">
        <v>20</v>
      </c>
      <c r="AX9" s="1"/>
      <c r="AY9" s="1"/>
      <c r="AZ9" s="1">
        <v>1</v>
      </c>
      <c r="BA9" s="1">
        <v>12</v>
      </c>
      <c r="BB9" s="1">
        <v>7</v>
      </c>
      <c r="BC9" s="16">
        <f t="shared" si="11"/>
        <v>0.65</v>
      </c>
      <c r="BD9" s="17">
        <f t="shared" si="12"/>
        <v>0.6</v>
      </c>
      <c r="BE9" s="23"/>
      <c r="BF9" s="1">
        <f t="shared" si="13"/>
        <v>0</v>
      </c>
      <c r="BG9" s="1">
        <v>20</v>
      </c>
      <c r="BH9" s="1"/>
      <c r="BI9" s="1"/>
      <c r="BJ9" s="1"/>
      <c r="BK9" s="1">
        <v>12</v>
      </c>
      <c r="BL9" s="1">
        <v>8</v>
      </c>
      <c r="BM9" s="16">
        <f t="shared" si="14"/>
        <v>0.6</v>
      </c>
      <c r="BN9" s="17">
        <f t="shared" si="15"/>
        <v>0.6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40</v>
      </c>
      <c r="D10" s="2"/>
      <c r="E10" s="2"/>
      <c r="F10" s="8">
        <v>40</v>
      </c>
      <c r="G10" s="23">
        <v>1</v>
      </c>
      <c r="H10" s="1">
        <f t="shared" si="28"/>
        <v>2</v>
      </c>
      <c r="I10" s="1">
        <v>39</v>
      </c>
      <c r="J10" s="1">
        <v>34</v>
      </c>
      <c r="K10" s="1"/>
      <c r="L10" s="1">
        <v>1</v>
      </c>
      <c r="M10" s="1"/>
      <c r="N10" s="1">
        <v>4</v>
      </c>
      <c r="O10" s="16">
        <f t="shared" si="29"/>
        <v>0.89743589743589747</v>
      </c>
      <c r="P10" s="17">
        <f t="shared" si="30"/>
        <v>0</v>
      </c>
      <c r="Q10" s="23"/>
      <c r="R10" s="1">
        <f t="shared" si="1"/>
        <v>2</v>
      </c>
      <c r="S10" s="1">
        <v>37</v>
      </c>
      <c r="T10" s="1">
        <v>27</v>
      </c>
      <c r="U10" s="1"/>
      <c r="V10" s="1"/>
      <c r="W10" s="1"/>
      <c r="X10" s="1">
        <v>10</v>
      </c>
      <c r="Y10" s="16">
        <f t="shared" si="2"/>
        <v>0.72972972972972971</v>
      </c>
      <c r="Z10" s="17">
        <f t="shared" si="3"/>
        <v>0</v>
      </c>
      <c r="AA10" s="23"/>
      <c r="AB10" s="1">
        <f t="shared" si="4"/>
        <v>2</v>
      </c>
      <c r="AC10" s="1">
        <v>35</v>
      </c>
      <c r="AD10" s="1">
        <v>23</v>
      </c>
      <c r="AE10" s="1"/>
      <c r="AF10" s="1">
        <v>1</v>
      </c>
      <c r="AG10" s="1">
        <v>1</v>
      </c>
      <c r="AH10" s="1">
        <v>10</v>
      </c>
      <c r="AI10" s="16">
        <f t="shared" si="5"/>
        <v>0.7142857142857143</v>
      </c>
      <c r="AJ10" s="17">
        <f t="shared" si="6"/>
        <v>2.8571428571428571E-2</v>
      </c>
      <c r="AK10" s="23"/>
      <c r="AL10" s="1">
        <f t="shared" si="7"/>
        <v>0</v>
      </c>
      <c r="AM10" s="1">
        <v>35</v>
      </c>
      <c r="AN10" s="1">
        <v>6</v>
      </c>
      <c r="AO10" s="1"/>
      <c r="AP10" s="1"/>
      <c r="AQ10" s="1">
        <v>18</v>
      </c>
      <c r="AR10" s="1">
        <v>11</v>
      </c>
      <c r="AS10" s="16">
        <f t="shared" si="8"/>
        <v>0.68571428571428572</v>
      </c>
      <c r="AT10" s="17">
        <f t="shared" si="9"/>
        <v>0.51428571428571423</v>
      </c>
      <c r="AU10" s="23"/>
      <c r="AV10" s="1">
        <f t="shared" si="10"/>
        <v>0</v>
      </c>
      <c r="AW10" s="1">
        <v>35</v>
      </c>
      <c r="AX10" s="1">
        <v>1</v>
      </c>
      <c r="AY10" s="1"/>
      <c r="AZ10" s="1"/>
      <c r="BA10" s="1">
        <v>23</v>
      </c>
      <c r="BB10" s="1">
        <v>11</v>
      </c>
      <c r="BC10" s="16">
        <f t="shared" si="11"/>
        <v>0.68571428571428572</v>
      </c>
      <c r="BD10" s="17">
        <f t="shared" si="12"/>
        <v>0.65714285714285714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26</v>
      </c>
      <c r="D11" s="2"/>
      <c r="E11" s="2"/>
      <c r="F11" s="8">
        <v>26</v>
      </c>
      <c r="G11" s="23">
        <v>3</v>
      </c>
      <c r="H11" s="1">
        <f t="shared" si="28"/>
        <v>1</v>
      </c>
      <c r="I11" s="1">
        <v>28</v>
      </c>
      <c r="J11" s="1">
        <v>26</v>
      </c>
      <c r="K11" s="1"/>
      <c r="L11" s="1">
        <v>2</v>
      </c>
      <c r="M11" s="1"/>
      <c r="N11" s="1"/>
      <c r="O11" s="16">
        <f t="shared" si="29"/>
        <v>1</v>
      </c>
      <c r="P11" s="17">
        <f t="shared" si="30"/>
        <v>0</v>
      </c>
      <c r="Q11" s="23">
        <v>1</v>
      </c>
      <c r="R11" s="1">
        <f t="shared" si="1"/>
        <v>4</v>
      </c>
      <c r="S11" s="1">
        <v>25</v>
      </c>
      <c r="T11" s="1">
        <v>21</v>
      </c>
      <c r="U11" s="1"/>
      <c r="V11" s="1">
        <v>3</v>
      </c>
      <c r="W11" s="1"/>
      <c r="X11" s="1">
        <v>1</v>
      </c>
      <c r="Y11" s="16">
        <f t="shared" si="2"/>
        <v>0.96</v>
      </c>
      <c r="Z11" s="17">
        <f t="shared" si="3"/>
        <v>0</v>
      </c>
      <c r="AA11" s="23">
        <v>1</v>
      </c>
      <c r="AB11" s="1">
        <f t="shared" si="4"/>
        <v>3</v>
      </c>
      <c r="AC11" s="1">
        <v>23</v>
      </c>
      <c r="AD11" s="1">
        <v>19</v>
      </c>
      <c r="AE11" s="1"/>
      <c r="AF11" s="1"/>
      <c r="AG11" s="1">
        <v>1</v>
      </c>
      <c r="AH11" s="1">
        <v>3</v>
      </c>
      <c r="AI11" s="16">
        <f t="shared" si="5"/>
        <v>0.86956521739130432</v>
      </c>
      <c r="AJ11" s="17">
        <f t="shared" si="6"/>
        <v>4.3478260869565216E-2</v>
      </c>
      <c r="AK11" s="23"/>
      <c r="AL11" s="1">
        <f t="shared" si="7"/>
        <v>0</v>
      </c>
      <c r="AM11" s="1">
        <v>23</v>
      </c>
      <c r="AN11" s="1">
        <v>5</v>
      </c>
      <c r="AO11" s="1"/>
      <c r="AP11" s="1"/>
      <c r="AQ11" s="1">
        <v>16</v>
      </c>
      <c r="AR11" s="1">
        <v>2</v>
      </c>
      <c r="AS11" s="16">
        <f t="shared" si="8"/>
        <v>0.91304347826086951</v>
      </c>
      <c r="AT11" s="17">
        <f t="shared" si="9"/>
        <v>0.69565217391304346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28</v>
      </c>
      <c r="D12" s="2"/>
      <c r="E12" s="2"/>
      <c r="F12" s="8">
        <v>28</v>
      </c>
      <c r="G12" s="23">
        <v>2</v>
      </c>
      <c r="H12" s="1">
        <f t="shared" si="28"/>
        <v>2</v>
      </c>
      <c r="I12" s="1">
        <v>28</v>
      </c>
      <c r="J12" s="1">
        <v>22</v>
      </c>
      <c r="K12" s="1"/>
      <c r="L12" s="1">
        <v>5</v>
      </c>
      <c r="M12" s="1"/>
      <c r="N12" s="1">
        <v>1</v>
      </c>
      <c r="O12" s="18">
        <f t="shared" si="29"/>
        <v>0.9642857142857143</v>
      </c>
      <c r="P12" s="19">
        <f t="shared" si="30"/>
        <v>0</v>
      </c>
      <c r="Q12" s="23"/>
      <c r="R12" s="1">
        <f t="shared" si="1"/>
        <v>0</v>
      </c>
      <c r="S12" s="1">
        <v>28</v>
      </c>
      <c r="T12" s="1">
        <v>17</v>
      </c>
      <c r="U12" s="1"/>
      <c r="V12" s="1">
        <v>3</v>
      </c>
      <c r="W12" s="1"/>
      <c r="X12" s="1">
        <v>8</v>
      </c>
      <c r="Y12" s="18">
        <f t="shared" si="2"/>
        <v>0.7142857142857143</v>
      </c>
      <c r="Z12" s="19">
        <f t="shared" si="3"/>
        <v>0</v>
      </c>
      <c r="AA12" s="23"/>
      <c r="AB12" s="1">
        <f t="shared" si="4"/>
        <v>1</v>
      </c>
      <c r="AC12" s="1">
        <v>27</v>
      </c>
      <c r="AD12" s="1">
        <v>14</v>
      </c>
      <c r="AE12" s="1"/>
      <c r="AF12" s="1"/>
      <c r="AG12" s="1">
        <v>3</v>
      </c>
      <c r="AH12" s="1">
        <v>10</v>
      </c>
      <c r="AI12" s="18">
        <f t="shared" si="5"/>
        <v>0.62962962962962965</v>
      </c>
      <c r="AJ12" s="19">
        <f t="shared" si="6"/>
        <v>0.1111111111111111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25</v>
      </c>
      <c r="D13" s="2"/>
      <c r="E13" s="2"/>
      <c r="F13" s="8">
        <v>25</v>
      </c>
      <c r="G13" s="23"/>
      <c r="H13" s="1">
        <f t="shared" si="28"/>
        <v>0</v>
      </c>
      <c r="I13" s="1">
        <v>25</v>
      </c>
      <c r="J13" s="1">
        <v>23</v>
      </c>
      <c r="K13" s="1"/>
      <c r="L13" s="1"/>
      <c r="M13" s="1"/>
      <c r="N13" s="1">
        <v>2</v>
      </c>
      <c r="O13" s="18">
        <f t="shared" si="29"/>
        <v>0.92</v>
      </c>
      <c r="P13" s="19">
        <f t="shared" si="30"/>
        <v>0</v>
      </c>
      <c r="Q13" s="23">
        <v>2</v>
      </c>
      <c r="R13" s="1">
        <f t="shared" si="1"/>
        <v>5</v>
      </c>
      <c r="S13" s="1">
        <v>22</v>
      </c>
      <c r="T13" s="1">
        <v>18</v>
      </c>
      <c r="U13" s="1"/>
      <c r="V13" s="1"/>
      <c r="W13" s="1"/>
      <c r="X13" s="1">
        <v>4</v>
      </c>
      <c r="Y13" s="18">
        <f t="shared" si="2"/>
        <v>0.81818181818181823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26</v>
      </c>
      <c r="D14" s="2"/>
      <c r="E14" s="2"/>
      <c r="F14" s="9">
        <v>26</v>
      </c>
      <c r="G14" s="24">
        <v>2</v>
      </c>
      <c r="H14" s="25">
        <f t="shared" si="28"/>
        <v>4</v>
      </c>
      <c r="I14" s="25">
        <v>24</v>
      </c>
      <c r="J14" s="25">
        <v>20</v>
      </c>
      <c r="K14" s="10"/>
      <c r="L14" s="10">
        <v>1</v>
      </c>
      <c r="M14" s="10"/>
      <c r="N14" s="10">
        <v>3</v>
      </c>
      <c r="O14" s="20">
        <f t="shared" si="29"/>
        <v>0.875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Biomedical Engineering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e">
        <f>#REF!</f>
        <v>#REF!</v>
      </c>
      <c r="C19" s="3">
        <f t="shared" ref="C19:C28" si="31">F19+D19+E19</f>
        <v>0</v>
      </c>
      <c r="D19" s="3"/>
      <c r="E19" s="3"/>
      <c r="F19" s="8"/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>
        <v>1</v>
      </c>
      <c r="AB19" s="1">
        <f t="shared" ref="AB19:AB28" si="38">IF(ISNUMBER(AC19),S19-AC19+AA19,"")</f>
        <v>0</v>
      </c>
      <c r="AC19" s="1">
        <v>1</v>
      </c>
      <c r="AD19" s="1">
        <v>1</v>
      </c>
      <c r="AE19" s="4"/>
      <c r="AF19" s="4"/>
      <c r="AG19" s="4"/>
      <c r="AH19" s="5"/>
      <c r="AI19" s="16">
        <f t="shared" ref="AI19:AI28" si="39">IF(AC19="","",((AD19+AE19+AF19+AG19)/AC19))</f>
        <v>1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1</v>
      </c>
      <c r="AN19" s="1"/>
      <c r="AO19" s="4"/>
      <c r="AP19" s="4"/>
      <c r="AQ19" s="4"/>
      <c r="AR19" s="5">
        <v>1</v>
      </c>
      <c r="AS19" s="16">
        <f t="shared" ref="AS19:AS28" si="42">IF(AM19="","",((AN19+AO19+AP19+AQ19)/AM19))</f>
        <v>0</v>
      </c>
      <c r="AT19" s="17">
        <f t="shared" ref="AT19:AT28" si="43">IF(AM19="","",(AQ19/AM19))</f>
        <v>0</v>
      </c>
      <c r="AU19" s="22"/>
      <c r="AV19" s="1">
        <f t="shared" ref="AV19:AV28" si="44">IF(ISNUMBER(AW19),AM19-AW19+AU19,"")</f>
        <v>0</v>
      </c>
      <c r="AW19" s="1">
        <v>1</v>
      </c>
      <c r="AX19" s="1"/>
      <c r="AY19" s="4"/>
      <c r="AZ19" s="4"/>
      <c r="BA19" s="4"/>
      <c r="BB19" s="5">
        <v>1</v>
      </c>
      <c r="BC19" s="16">
        <f t="shared" ref="BC19:BC28" si="45">IF(AW19="","",((AX19+AY19+AZ19+BA19)/AW19))</f>
        <v>0</v>
      </c>
      <c r="BD19" s="17">
        <f t="shared" ref="BD19:BD28" si="46">IF(AW19="","",(BA19/AW19))</f>
        <v>0</v>
      </c>
      <c r="BE19" s="22"/>
      <c r="BF19" s="1">
        <f t="shared" ref="BF19:BF28" si="47">IF(ISNUMBER(BG19),AW19-BG19+BE19,"")</f>
        <v>0</v>
      </c>
      <c r="BG19" s="1">
        <v>1</v>
      </c>
      <c r="BH19" s="1"/>
      <c r="BI19" s="4"/>
      <c r="BJ19" s="4"/>
      <c r="BK19" s="4"/>
      <c r="BL19" s="5">
        <v>1</v>
      </c>
      <c r="BM19" s="16">
        <f t="shared" ref="BM19:BM28" si="48">IF(BG19="","",((BH19+BI19+BJ19+BK19)/BG19))</f>
        <v>0</v>
      </c>
      <c r="BN19" s="17">
        <f t="shared" ref="BN19:BN28" si="49">IF(BG19="","",(BK19/BG19))</f>
        <v>0</v>
      </c>
      <c r="BO19" s="22"/>
      <c r="BP19" s="1">
        <f t="shared" ref="BP19:BP28" si="50">IF(ISNUMBER(BQ19),BG19-BQ19+BO19,"")</f>
        <v>0</v>
      </c>
      <c r="BQ19" s="1">
        <v>1</v>
      </c>
      <c r="BR19" s="1"/>
      <c r="BS19" s="4"/>
      <c r="BT19" s="4"/>
      <c r="BU19" s="4"/>
      <c r="BV19" s="5">
        <v>1</v>
      </c>
      <c r="BW19" s="16">
        <f t="shared" ref="BW19:BW28" si="51">IF(BQ19="","",((BR19+BS19+BT19+BU19)/BQ19))</f>
        <v>0</v>
      </c>
      <c r="BX19" s="17">
        <f t="shared" ref="BX19:BX28" si="52">IF(BQ19="","",(BU19/BQ19))</f>
        <v>0</v>
      </c>
      <c r="BY19" s="22"/>
      <c r="BZ19" s="1">
        <f t="shared" ref="BZ19:BZ28" si="53">IF(ISNUMBER(CA19),BQ19-CA19+BY19,"")</f>
        <v>0</v>
      </c>
      <c r="CA19" s="1">
        <v>1</v>
      </c>
      <c r="CB19" s="1"/>
      <c r="CC19" s="4"/>
      <c r="CD19" s="4"/>
      <c r="CE19" s="4"/>
      <c r="CF19" s="5">
        <v>1</v>
      </c>
      <c r="CG19" s="16">
        <f t="shared" ref="CG19:CG28" si="54">IF(CA19="","",((CB19+CC19+CD19+CE19)/CA19))</f>
        <v>0</v>
      </c>
      <c r="CH19" s="17">
        <f t="shared" ref="CH19:CH28" si="55">IF(CA19="","",(CE19/CA19))</f>
        <v>0</v>
      </c>
      <c r="CI19" s="22"/>
      <c r="CJ19" s="1">
        <f t="shared" ref="CJ19:CJ28" si="56">IF(ISNUMBER(CK19),CA19-CK19+CI19,"")</f>
        <v>0</v>
      </c>
      <c r="CK19" s="1">
        <v>1</v>
      </c>
      <c r="CL19" s="1"/>
      <c r="CM19" s="4"/>
      <c r="CN19" s="4"/>
      <c r="CO19" s="4">
        <v>1</v>
      </c>
      <c r="CP19" s="5"/>
      <c r="CQ19" s="16">
        <f t="shared" ref="CQ19:CQ28" si="57">IF(CK19="","",((CL19+CM19+CN19+CO19)/CK19))</f>
        <v>1</v>
      </c>
      <c r="CR19" s="17">
        <f t="shared" ref="CR19:CR28" si="58">IF(CK19="","",(CO19/CK19))</f>
        <v>1</v>
      </c>
      <c r="CS19" s="22"/>
      <c r="CT19" s="1">
        <f t="shared" ref="CT19:CT28" si="59">IF(ISNUMBER(CU19),CK19-CU19+CS19,"")</f>
        <v>0</v>
      </c>
      <c r="CU19" s="1">
        <v>1</v>
      </c>
      <c r="CV19" s="1"/>
      <c r="CW19" s="4"/>
      <c r="CX19" s="4"/>
      <c r="CY19" s="4">
        <v>1</v>
      </c>
      <c r="CZ19" s="5"/>
      <c r="DA19" s="16">
        <f t="shared" ref="DA19:DA28" si="60">IF(CU19="","",((CV19+CW19+CX19+CY19)/CU19))</f>
        <v>1</v>
      </c>
      <c r="DB19" s="17">
        <f t="shared" ref="DB19:DB28" si="61">IF(CU19="","",(CY19/CU19))</f>
        <v>1</v>
      </c>
    </row>
    <row r="20" spans="2:106" ht="14" x14ac:dyDescent="0.15">
      <c r="B20" s="4" t="s">
        <v>22</v>
      </c>
      <c r="C20" s="2">
        <f t="shared" si="31"/>
        <v>11</v>
      </c>
      <c r="D20" s="2"/>
      <c r="E20" s="2"/>
      <c r="F20" s="8">
        <v>11</v>
      </c>
      <c r="G20" s="23"/>
      <c r="H20" s="1">
        <f t="shared" si="32"/>
        <v>0</v>
      </c>
      <c r="I20" s="1">
        <v>11</v>
      </c>
      <c r="J20" s="1">
        <v>8</v>
      </c>
      <c r="K20" s="1"/>
      <c r="L20" s="1">
        <v>1</v>
      </c>
      <c r="M20" s="1"/>
      <c r="N20" s="1">
        <v>2</v>
      </c>
      <c r="O20" s="16">
        <f t="shared" si="33"/>
        <v>0.81818181818181823</v>
      </c>
      <c r="P20" s="17">
        <f t="shared" si="34"/>
        <v>0</v>
      </c>
      <c r="Q20" s="23"/>
      <c r="R20" s="1">
        <f t="shared" si="35"/>
        <v>0</v>
      </c>
      <c r="S20" s="1">
        <v>11</v>
      </c>
      <c r="T20" s="1">
        <v>6</v>
      </c>
      <c r="U20" s="1"/>
      <c r="V20" s="1"/>
      <c r="W20" s="1">
        <v>1</v>
      </c>
      <c r="X20" s="1">
        <v>4</v>
      </c>
      <c r="Y20" s="16">
        <f t="shared" si="36"/>
        <v>0.63636363636363635</v>
      </c>
      <c r="Z20" s="17">
        <f t="shared" si="37"/>
        <v>9.0909090909090912E-2</v>
      </c>
      <c r="AA20" s="23"/>
      <c r="AB20" s="1">
        <f t="shared" si="38"/>
        <v>0</v>
      </c>
      <c r="AC20" s="1">
        <v>11</v>
      </c>
      <c r="AD20" s="1">
        <v>1</v>
      </c>
      <c r="AE20" s="1"/>
      <c r="AF20" s="1"/>
      <c r="AG20" s="1">
        <v>6</v>
      </c>
      <c r="AH20" s="1">
        <v>4</v>
      </c>
      <c r="AI20" s="16">
        <f t="shared" si="39"/>
        <v>0.63636363636363635</v>
      </c>
      <c r="AJ20" s="17">
        <f t="shared" si="40"/>
        <v>0.54545454545454541</v>
      </c>
      <c r="AK20" s="23"/>
      <c r="AL20" s="1">
        <f t="shared" si="41"/>
        <v>0</v>
      </c>
      <c r="AM20" s="1">
        <v>11</v>
      </c>
      <c r="AN20" s="1"/>
      <c r="AO20" s="1"/>
      <c r="AP20" s="1"/>
      <c r="AQ20" s="1">
        <v>7</v>
      </c>
      <c r="AR20" s="1">
        <v>4</v>
      </c>
      <c r="AS20" s="16">
        <f t="shared" si="42"/>
        <v>0.63636363636363635</v>
      </c>
      <c r="AT20" s="17">
        <f t="shared" si="43"/>
        <v>0.63636363636363635</v>
      </c>
      <c r="AU20" s="23"/>
      <c r="AV20" s="1">
        <f t="shared" si="44"/>
        <v>0</v>
      </c>
      <c r="AW20" s="1">
        <v>11</v>
      </c>
      <c r="AX20" s="1"/>
      <c r="AY20" s="1"/>
      <c r="AZ20" s="1"/>
      <c r="BA20" s="1">
        <v>7</v>
      </c>
      <c r="BB20" s="1">
        <v>4</v>
      </c>
      <c r="BC20" s="16">
        <f t="shared" si="45"/>
        <v>0.63636363636363635</v>
      </c>
      <c r="BD20" s="17">
        <f t="shared" si="46"/>
        <v>0.63636363636363635</v>
      </c>
      <c r="BE20" s="23"/>
      <c r="BF20" s="1">
        <f t="shared" si="47"/>
        <v>0</v>
      </c>
      <c r="BG20" s="1">
        <v>11</v>
      </c>
      <c r="BH20" s="1"/>
      <c r="BI20" s="1"/>
      <c r="BJ20" s="1"/>
      <c r="BK20" s="1">
        <v>7</v>
      </c>
      <c r="BL20" s="1">
        <v>4</v>
      </c>
      <c r="BM20" s="16">
        <f t="shared" si="48"/>
        <v>0.63636363636363635</v>
      </c>
      <c r="BN20" s="17">
        <f t="shared" si="49"/>
        <v>0.63636363636363635</v>
      </c>
      <c r="BO20" s="23"/>
      <c r="BP20" s="1">
        <f t="shared" si="50"/>
        <v>0</v>
      </c>
      <c r="BQ20" s="1">
        <v>11</v>
      </c>
      <c r="BR20" s="1"/>
      <c r="BS20" s="1"/>
      <c r="BT20" s="1"/>
      <c r="BU20" s="1">
        <v>7</v>
      </c>
      <c r="BV20" s="1">
        <v>4</v>
      </c>
      <c r="BW20" s="16">
        <f t="shared" si="51"/>
        <v>0.63636363636363635</v>
      </c>
      <c r="BX20" s="17">
        <f t="shared" si="52"/>
        <v>0.63636363636363635</v>
      </c>
      <c r="BY20" s="23"/>
      <c r="BZ20" s="1">
        <f t="shared" si="53"/>
        <v>0</v>
      </c>
      <c r="CA20" s="1">
        <v>11</v>
      </c>
      <c r="CB20" s="1"/>
      <c r="CC20" s="1"/>
      <c r="CD20" s="1"/>
      <c r="CE20" s="1">
        <v>7</v>
      </c>
      <c r="CF20" s="1">
        <v>4</v>
      </c>
      <c r="CG20" s="16">
        <f t="shared" si="54"/>
        <v>0.63636363636363635</v>
      </c>
      <c r="CH20" s="17">
        <f t="shared" si="55"/>
        <v>0.63636363636363635</v>
      </c>
      <c r="CI20" s="23"/>
      <c r="CJ20" s="1">
        <f t="shared" si="56"/>
        <v>0</v>
      </c>
      <c r="CK20" s="1">
        <v>11</v>
      </c>
      <c r="CL20" s="1"/>
      <c r="CM20" s="1"/>
      <c r="CN20" s="1"/>
      <c r="CO20" s="1">
        <v>7</v>
      </c>
      <c r="CP20" s="1">
        <v>4</v>
      </c>
      <c r="CQ20" s="16">
        <f t="shared" si="57"/>
        <v>0.63636363636363635</v>
      </c>
      <c r="CR20" s="17">
        <f t="shared" si="58"/>
        <v>0.63636363636363635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5</v>
      </c>
      <c r="D21" s="2"/>
      <c r="E21" s="2"/>
      <c r="F21" s="8">
        <v>5</v>
      </c>
      <c r="G21" s="23"/>
      <c r="H21" s="1">
        <f t="shared" si="32"/>
        <v>2</v>
      </c>
      <c r="I21" s="1">
        <v>3</v>
      </c>
      <c r="J21" s="1">
        <v>2</v>
      </c>
      <c r="K21" s="1"/>
      <c r="L21" s="1"/>
      <c r="M21" s="1"/>
      <c r="N21" s="1">
        <v>1</v>
      </c>
      <c r="O21" s="16">
        <f t="shared" si="33"/>
        <v>0.66666666666666663</v>
      </c>
      <c r="P21" s="17">
        <f t="shared" si="34"/>
        <v>0</v>
      </c>
      <c r="Q21" s="23"/>
      <c r="R21" s="1">
        <f t="shared" si="35"/>
        <v>0</v>
      </c>
      <c r="S21" s="1">
        <v>3</v>
      </c>
      <c r="T21" s="1">
        <v>1</v>
      </c>
      <c r="U21" s="1"/>
      <c r="V21" s="1"/>
      <c r="W21" s="1">
        <v>1</v>
      </c>
      <c r="X21" s="1">
        <v>1</v>
      </c>
      <c r="Y21" s="16">
        <f t="shared" si="36"/>
        <v>0.66666666666666663</v>
      </c>
      <c r="Z21" s="17">
        <f t="shared" si="37"/>
        <v>0.33333333333333331</v>
      </c>
      <c r="AA21" s="23"/>
      <c r="AB21" s="1">
        <f t="shared" si="38"/>
        <v>0</v>
      </c>
      <c r="AC21" s="1">
        <v>3</v>
      </c>
      <c r="AD21" s="1">
        <v>1</v>
      </c>
      <c r="AE21" s="1"/>
      <c r="AF21" s="1"/>
      <c r="AG21" s="1">
        <v>1</v>
      </c>
      <c r="AH21" s="1">
        <v>1</v>
      </c>
      <c r="AI21" s="16">
        <f t="shared" si="39"/>
        <v>0.66666666666666663</v>
      </c>
      <c r="AJ21" s="17">
        <f t="shared" si="40"/>
        <v>0.33333333333333331</v>
      </c>
      <c r="AK21" s="23"/>
      <c r="AL21" s="1">
        <f t="shared" si="41"/>
        <v>0</v>
      </c>
      <c r="AM21" s="1">
        <v>3</v>
      </c>
      <c r="AN21" s="1"/>
      <c r="AO21" s="1"/>
      <c r="AP21" s="1"/>
      <c r="AQ21" s="1">
        <v>2</v>
      </c>
      <c r="AR21" s="1">
        <v>1</v>
      </c>
      <c r="AS21" s="16">
        <f t="shared" si="42"/>
        <v>0.66666666666666663</v>
      </c>
      <c r="AT21" s="17">
        <f t="shared" si="43"/>
        <v>0.66666666666666663</v>
      </c>
      <c r="AU21" s="23"/>
      <c r="AV21" s="1">
        <f t="shared" si="44"/>
        <v>0</v>
      </c>
      <c r="AW21" s="1">
        <v>3</v>
      </c>
      <c r="AX21" s="1"/>
      <c r="AY21" s="1"/>
      <c r="AZ21" s="1"/>
      <c r="BA21" s="1">
        <v>2</v>
      </c>
      <c r="BB21" s="1">
        <v>1</v>
      </c>
      <c r="BC21" s="16">
        <f t="shared" si="45"/>
        <v>0.66666666666666663</v>
      </c>
      <c r="BD21" s="17">
        <f t="shared" si="46"/>
        <v>0.66666666666666663</v>
      </c>
      <c r="BE21" s="23"/>
      <c r="BF21" s="1">
        <f t="shared" si="47"/>
        <v>0</v>
      </c>
      <c r="BG21" s="1">
        <v>3</v>
      </c>
      <c r="BH21" s="1"/>
      <c r="BI21" s="1"/>
      <c r="BJ21" s="1"/>
      <c r="BK21" s="1">
        <v>2</v>
      </c>
      <c r="BL21" s="1">
        <v>1</v>
      </c>
      <c r="BM21" s="16">
        <f t="shared" si="48"/>
        <v>0.66666666666666663</v>
      </c>
      <c r="BN21" s="17">
        <f t="shared" si="49"/>
        <v>0.66666666666666663</v>
      </c>
      <c r="BO21" s="23"/>
      <c r="BP21" s="1">
        <f t="shared" si="50"/>
        <v>0</v>
      </c>
      <c r="BQ21" s="1">
        <v>3</v>
      </c>
      <c r="BR21" s="1"/>
      <c r="BS21" s="1"/>
      <c r="BT21" s="1"/>
      <c r="BU21" s="1">
        <v>2</v>
      </c>
      <c r="BV21" s="1">
        <v>1</v>
      </c>
      <c r="BW21" s="16">
        <f t="shared" si="51"/>
        <v>0.66666666666666663</v>
      </c>
      <c r="BX21" s="17">
        <f t="shared" si="52"/>
        <v>0.66666666666666663</v>
      </c>
      <c r="BY21" s="23"/>
      <c r="BZ21" s="1">
        <f t="shared" si="53"/>
        <v>0</v>
      </c>
      <c r="CA21" s="1">
        <v>3</v>
      </c>
      <c r="CB21" s="1"/>
      <c r="CC21" s="1"/>
      <c r="CD21" s="1"/>
      <c r="CE21" s="1">
        <v>2</v>
      </c>
      <c r="CF21" s="1">
        <v>1</v>
      </c>
      <c r="CG21" s="16">
        <f t="shared" si="54"/>
        <v>0.66666666666666663</v>
      </c>
      <c r="CH21" s="17">
        <f t="shared" si="55"/>
        <v>0.66666666666666663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4</v>
      </c>
      <c r="D22" s="2"/>
      <c r="E22" s="2"/>
      <c r="F22" s="8">
        <v>4</v>
      </c>
      <c r="G22" s="23"/>
      <c r="H22" s="1">
        <f t="shared" si="32"/>
        <v>0</v>
      </c>
      <c r="I22" s="1">
        <v>4</v>
      </c>
      <c r="J22" s="1">
        <v>3</v>
      </c>
      <c r="K22" s="1"/>
      <c r="L22" s="1"/>
      <c r="M22" s="1"/>
      <c r="N22" s="1">
        <v>1</v>
      </c>
      <c r="O22" s="16">
        <f t="shared" si="33"/>
        <v>0.75</v>
      </c>
      <c r="P22" s="17">
        <f t="shared" si="34"/>
        <v>0</v>
      </c>
      <c r="Q22" s="23"/>
      <c r="R22" s="1">
        <f t="shared" si="35"/>
        <v>0</v>
      </c>
      <c r="S22" s="1">
        <v>4</v>
      </c>
      <c r="T22" s="1">
        <v>3</v>
      </c>
      <c r="U22" s="1"/>
      <c r="V22" s="1"/>
      <c r="W22" s="1"/>
      <c r="X22" s="1">
        <v>1</v>
      </c>
      <c r="Y22" s="16">
        <f t="shared" si="36"/>
        <v>0.75</v>
      </c>
      <c r="Z22" s="17">
        <f t="shared" si="37"/>
        <v>0</v>
      </c>
      <c r="AA22" s="23"/>
      <c r="AB22" s="1">
        <f t="shared" si="38"/>
        <v>0</v>
      </c>
      <c r="AC22" s="1">
        <v>4</v>
      </c>
      <c r="AD22" s="1">
        <v>2</v>
      </c>
      <c r="AE22" s="1"/>
      <c r="AF22" s="1"/>
      <c r="AG22" s="1">
        <v>1</v>
      </c>
      <c r="AH22" s="1">
        <v>1</v>
      </c>
      <c r="AI22" s="16">
        <f t="shared" si="39"/>
        <v>0.75</v>
      </c>
      <c r="AJ22" s="17">
        <f t="shared" si="40"/>
        <v>0.25</v>
      </c>
      <c r="AK22" s="23"/>
      <c r="AL22" s="1">
        <f t="shared" si="41"/>
        <v>0</v>
      </c>
      <c r="AM22" s="1">
        <v>4</v>
      </c>
      <c r="AN22" s="1"/>
      <c r="AO22" s="1"/>
      <c r="AP22" s="1"/>
      <c r="AQ22" s="1">
        <v>3</v>
      </c>
      <c r="AR22" s="1">
        <v>1</v>
      </c>
      <c r="AS22" s="16">
        <f t="shared" si="42"/>
        <v>0.75</v>
      </c>
      <c r="AT22" s="17">
        <f t="shared" si="43"/>
        <v>0.75</v>
      </c>
      <c r="AU22" s="23"/>
      <c r="AV22" s="1">
        <f t="shared" si="44"/>
        <v>0</v>
      </c>
      <c r="AW22" s="1">
        <v>4</v>
      </c>
      <c r="AX22" s="1"/>
      <c r="AY22" s="1"/>
      <c r="AZ22" s="1"/>
      <c r="BA22" s="1">
        <v>3</v>
      </c>
      <c r="BB22" s="1">
        <v>1</v>
      </c>
      <c r="BC22" s="16">
        <f t="shared" si="45"/>
        <v>0.75</v>
      </c>
      <c r="BD22" s="17">
        <f t="shared" si="46"/>
        <v>0.75</v>
      </c>
      <c r="BE22" s="23"/>
      <c r="BF22" s="1">
        <f t="shared" si="47"/>
        <v>0</v>
      </c>
      <c r="BG22" s="1">
        <v>4</v>
      </c>
      <c r="BH22" s="1"/>
      <c r="BI22" s="1"/>
      <c r="BJ22" s="1"/>
      <c r="BK22" s="1">
        <v>3</v>
      </c>
      <c r="BL22" s="1">
        <v>1</v>
      </c>
      <c r="BM22" s="16">
        <f t="shared" si="48"/>
        <v>0.75</v>
      </c>
      <c r="BN22" s="17">
        <f t="shared" si="49"/>
        <v>0.75</v>
      </c>
      <c r="BO22" s="23"/>
      <c r="BP22" s="1">
        <f t="shared" si="50"/>
        <v>0</v>
      </c>
      <c r="BQ22" s="1">
        <v>4</v>
      </c>
      <c r="BR22" s="1"/>
      <c r="BS22" s="1"/>
      <c r="BT22" s="1"/>
      <c r="BU22" s="1">
        <v>3</v>
      </c>
      <c r="BV22" s="1">
        <v>1</v>
      </c>
      <c r="BW22" s="16">
        <f t="shared" si="51"/>
        <v>0.75</v>
      </c>
      <c r="BX22" s="17">
        <f t="shared" si="52"/>
        <v>0.75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3</v>
      </c>
      <c r="D23" s="2"/>
      <c r="E23" s="2"/>
      <c r="F23" s="8">
        <v>3</v>
      </c>
      <c r="G23" s="23"/>
      <c r="H23" s="1">
        <f t="shared" si="32"/>
        <v>1</v>
      </c>
      <c r="I23" s="1">
        <v>2</v>
      </c>
      <c r="J23" s="1">
        <v>2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2</v>
      </c>
      <c r="T23" s="1">
        <v>1</v>
      </c>
      <c r="U23" s="1"/>
      <c r="V23" s="1"/>
      <c r="W23" s="1">
        <v>1</v>
      </c>
      <c r="X23" s="1"/>
      <c r="Y23" s="16">
        <f t="shared" si="36"/>
        <v>1</v>
      </c>
      <c r="Z23" s="17">
        <f t="shared" si="37"/>
        <v>0.5</v>
      </c>
      <c r="AA23" s="23"/>
      <c r="AB23" s="1">
        <f t="shared" si="38"/>
        <v>0</v>
      </c>
      <c r="AC23" s="1">
        <v>2</v>
      </c>
      <c r="AD23" s="1">
        <v>1</v>
      </c>
      <c r="AE23" s="1"/>
      <c r="AF23" s="1"/>
      <c r="AG23" s="1">
        <v>1</v>
      </c>
      <c r="AH23" s="1"/>
      <c r="AI23" s="16">
        <f t="shared" si="39"/>
        <v>1</v>
      </c>
      <c r="AJ23" s="17">
        <f t="shared" si="40"/>
        <v>0.5</v>
      </c>
      <c r="AK23" s="23"/>
      <c r="AL23" s="1">
        <f t="shared" si="41"/>
        <v>0</v>
      </c>
      <c r="AM23" s="1">
        <v>2</v>
      </c>
      <c r="AN23" s="1"/>
      <c r="AO23" s="1"/>
      <c r="AP23" s="1"/>
      <c r="AQ23" s="1">
        <v>2</v>
      </c>
      <c r="AR23" s="1"/>
      <c r="AS23" s="16">
        <f t="shared" si="42"/>
        <v>1</v>
      </c>
      <c r="AT23" s="17">
        <f t="shared" si="43"/>
        <v>1</v>
      </c>
      <c r="AU23" s="23"/>
      <c r="AV23" s="1">
        <f t="shared" si="44"/>
        <v>0</v>
      </c>
      <c r="AW23" s="1">
        <v>2</v>
      </c>
      <c r="AX23" s="1"/>
      <c r="AY23" s="1"/>
      <c r="AZ23" s="1"/>
      <c r="BA23" s="1">
        <v>2</v>
      </c>
      <c r="BB23" s="1"/>
      <c r="BC23" s="16">
        <f t="shared" si="45"/>
        <v>1</v>
      </c>
      <c r="BD23" s="17">
        <f t="shared" si="46"/>
        <v>1</v>
      </c>
      <c r="BE23" s="23"/>
      <c r="BF23" s="1">
        <f t="shared" si="47"/>
        <v>0</v>
      </c>
      <c r="BG23" s="1">
        <v>2</v>
      </c>
      <c r="BH23" s="1"/>
      <c r="BI23" s="1"/>
      <c r="BJ23" s="1"/>
      <c r="BK23" s="1">
        <v>2</v>
      </c>
      <c r="BL23" s="1"/>
      <c r="BM23" s="16">
        <f t="shared" si="48"/>
        <v>1</v>
      </c>
      <c r="BN23" s="17">
        <f t="shared" si="49"/>
        <v>1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3</v>
      </c>
      <c r="D24" s="2"/>
      <c r="E24" s="2"/>
      <c r="F24" s="8">
        <v>3</v>
      </c>
      <c r="G24" s="23"/>
      <c r="H24" s="1">
        <f t="shared" si="32"/>
        <v>1</v>
      </c>
      <c r="I24" s="1">
        <v>2</v>
      </c>
      <c r="J24" s="1">
        <v>2</v>
      </c>
      <c r="K24" s="1"/>
      <c r="L24" s="1"/>
      <c r="M24" s="1"/>
      <c r="N24" s="1"/>
      <c r="O24" s="16">
        <f t="shared" si="33"/>
        <v>1</v>
      </c>
      <c r="P24" s="17">
        <f t="shared" si="34"/>
        <v>0</v>
      </c>
      <c r="Q24" s="23"/>
      <c r="R24" s="1" t="str">
        <f t="shared" si="35"/>
        <v/>
      </c>
      <c r="S24" s="1"/>
      <c r="T24" s="1"/>
      <c r="U24" s="1"/>
      <c r="V24" s="1"/>
      <c r="W24" s="1"/>
      <c r="X24" s="1"/>
      <c r="Y24" s="16" t="str">
        <f t="shared" si="36"/>
        <v/>
      </c>
      <c r="Z24" s="17" t="str">
        <f t="shared" si="37"/>
        <v/>
      </c>
      <c r="AA24" s="23"/>
      <c r="AB24" s="1" t="str">
        <f t="shared" si="38"/>
        <v/>
      </c>
      <c r="AC24" s="1"/>
      <c r="AD24" s="1"/>
      <c r="AE24" s="1"/>
      <c r="AF24" s="1"/>
      <c r="AG24" s="1"/>
      <c r="AH24" s="1"/>
      <c r="AI24" s="16" t="str">
        <f t="shared" si="39"/>
        <v/>
      </c>
      <c r="AJ24" s="17" t="str">
        <f t="shared" si="40"/>
        <v/>
      </c>
      <c r="AK24" s="23"/>
      <c r="AL24" s="1" t="str">
        <f t="shared" si="41"/>
        <v/>
      </c>
      <c r="AM24" s="1"/>
      <c r="AN24" s="1"/>
      <c r="AO24" s="1"/>
      <c r="AP24" s="1"/>
      <c r="AQ24" s="1"/>
      <c r="AR24" s="1"/>
      <c r="AS24" s="16" t="str">
        <f t="shared" si="42"/>
        <v/>
      </c>
      <c r="AT24" s="17" t="str">
        <f t="shared" si="43"/>
        <v/>
      </c>
      <c r="AU24" s="23"/>
      <c r="AV24" s="1" t="str">
        <f t="shared" si="44"/>
        <v/>
      </c>
      <c r="AW24" s="1"/>
      <c r="AX24" s="1"/>
      <c r="AY24" s="1"/>
      <c r="AZ24" s="1"/>
      <c r="BA24" s="1"/>
      <c r="BB24" s="1"/>
      <c r="BC24" s="16" t="str">
        <f t="shared" si="45"/>
        <v/>
      </c>
      <c r="BD24" s="17" t="str">
        <f t="shared" si="46"/>
        <v/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10</v>
      </c>
      <c r="D25" s="2"/>
      <c r="E25" s="2"/>
      <c r="F25" s="8">
        <v>10</v>
      </c>
      <c r="G25" s="23"/>
      <c r="H25" s="1">
        <f t="shared" si="32"/>
        <v>0</v>
      </c>
      <c r="I25" s="1">
        <v>10</v>
      </c>
      <c r="J25" s="1">
        <v>8</v>
      </c>
      <c r="K25" s="1"/>
      <c r="L25" s="1">
        <v>1</v>
      </c>
      <c r="M25" s="1"/>
      <c r="N25" s="1">
        <v>1</v>
      </c>
      <c r="O25" s="16">
        <f t="shared" si="33"/>
        <v>0.9</v>
      </c>
      <c r="P25" s="17">
        <f t="shared" si="34"/>
        <v>0</v>
      </c>
      <c r="Q25" s="23"/>
      <c r="R25" s="1">
        <f t="shared" si="35"/>
        <v>-1</v>
      </c>
      <c r="S25" s="1">
        <v>11</v>
      </c>
      <c r="T25" s="1">
        <v>9</v>
      </c>
      <c r="U25" s="1"/>
      <c r="V25" s="1"/>
      <c r="W25" s="1"/>
      <c r="X25" s="1">
        <v>2</v>
      </c>
      <c r="Y25" s="16">
        <f t="shared" si="36"/>
        <v>0.81818181818181823</v>
      </c>
      <c r="Z25" s="17">
        <f t="shared" si="37"/>
        <v>0</v>
      </c>
      <c r="AA25" s="23"/>
      <c r="AB25" s="1">
        <f t="shared" si="38"/>
        <v>1</v>
      </c>
      <c r="AC25" s="1">
        <v>10</v>
      </c>
      <c r="AD25" s="1">
        <v>3</v>
      </c>
      <c r="AE25" s="1"/>
      <c r="AF25" s="1"/>
      <c r="AG25" s="1">
        <v>5</v>
      </c>
      <c r="AH25" s="1">
        <v>2</v>
      </c>
      <c r="AI25" s="16">
        <f t="shared" si="39"/>
        <v>0.8</v>
      </c>
      <c r="AJ25" s="17">
        <f t="shared" si="40"/>
        <v>0.5</v>
      </c>
      <c r="AK25" s="23"/>
      <c r="AL25" s="1">
        <f t="shared" si="41"/>
        <v>1</v>
      </c>
      <c r="AM25" s="1">
        <v>9</v>
      </c>
      <c r="AN25" s="1"/>
      <c r="AO25" s="1"/>
      <c r="AP25" s="1"/>
      <c r="AQ25" s="1">
        <v>7</v>
      </c>
      <c r="AR25" s="1">
        <v>2</v>
      </c>
      <c r="AS25" s="16">
        <f t="shared" si="42"/>
        <v>0.77777777777777779</v>
      </c>
      <c r="AT25" s="17">
        <f t="shared" si="43"/>
        <v>0.77777777777777779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5</v>
      </c>
      <c r="D26" s="2"/>
      <c r="E26" s="2"/>
      <c r="F26" s="8">
        <v>5</v>
      </c>
      <c r="G26" s="23"/>
      <c r="H26" s="1">
        <f t="shared" si="32"/>
        <v>1</v>
      </c>
      <c r="I26" s="1">
        <v>4</v>
      </c>
      <c r="J26" s="1">
        <v>4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4</v>
      </c>
      <c r="T26" s="1">
        <v>4</v>
      </c>
      <c r="U26" s="1"/>
      <c r="V26" s="1"/>
      <c r="W26" s="1"/>
      <c r="X26" s="1"/>
      <c r="Y26" s="18">
        <f t="shared" si="36"/>
        <v>1</v>
      </c>
      <c r="Z26" s="19">
        <f t="shared" si="37"/>
        <v>0</v>
      </c>
      <c r="AA26" s="23"/>
      <c r="AB26" s="1">
        <f t="shared" si="38"/>
        <v>0</v>
      </c>
      <c r="AC26" s="1">
        <v>4</v>
      </c>
      <c r="AD26" s="1">
        <v>1</v>
      </c>
      <c r="AE26" s="1"/>
      <c r="AF26" s="1"/>
      <c r="AG26" s="1">
        <v>3</v>
      </c>
      <c r="AH26" s="1"/>
      <c r="AI26" s="18">
        <f t="shared" si="39"/>
        <v>1</v>
      </c>
      <c r="AJ26" s="19">
        <f t="shared" si="40"/>
        <v>0.75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10</v>
      </c>
      <c r="D27" s="2"/>
      <c r="E27" s="2"/>
      <c r="F27" s="8">
        <v>10</v>
      </c>
      <c r="G27" s="23"/>
      <c r="H27" s="1">
        <f t="shared" si="32"/>
        <v>0</v>
      </c>
      <c r="I27" s="1">
        <v>10</v>
      </c>
      <c r="J27" s="1">
        <v>6</v>
      </c>
      <c r="K27" s="1"/>
      <c r="L27" s="1">
        <v>3</v>
      </c>
      <c r="M27" s="1"/>
      <c r="N27" s="1">
        <v>1</v>
      </c>
      <c r="O27" s="18">
        <f t="shared" si="33"/>
        <v>0.9</v>
      </c>
      <c r="P27" s="19">
        <f t="shared" si="34"/>
        <v>0</v>
      </c>
      <c r="Q27" s="23">
        <v>3</v>
      </c>
      <c r="R27" s="1">
        <f t="shared" si="35"/>
        <v>1</v>
      </c>
      <c r="S27" s="1">
        <v>12</v>
      </c>
      <c r="T27" s="1">
        <v>9</v>
      </c>
      <c r="U27" s="1"/>
      <c r="V27" s="1"/>
      <c r="W27" s="1"/>
      <c r="X27" s="1">
        <v>3</v>
      </c>
      <c r="Y27" s="18">
        <f t="shared" si="36"/>
        <v>0.75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13</v>
      </c>
      <c r="D28" s="2"/>
      <c r="E28" s="2"/>
      <c r="F28" s="9">
        <v>13</v>
      </c>
      <c r="G28" s="24">
        <v>1</v>
      </c>
      <c r="H28" s="25">
        <f t="shared" si="32"/>
        <v>0</v>
      </c>
      <c r="I28" s="25">
        <v>14</v>
      </c>
      <c r="J28" s="25">
        <v>10</v>
      </c>
      <c r="K28" s="10"/>
      <c r="L28" s="10">
        <v>2</v>
      </c>
      <c r="M28" s="10"/>
      <c r="N28" s="10">
        <v>2</v>
      </c>
      <c r="O28" s="20">
        <f t="shared" si="33"/>
        <v>0.8571428571428571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5.1640625" style="6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89" width="6.33203125" style="32" customWidth="1"/>
    <col min="90" max="90" width="6.33203125" customWidth="1"/>
  </cols>
  <sheetData>
    <row r="1" spans="1:90" x14ac:dyDescent="0.15">
      <c r="A1" s="15" t="s">
        <v>44</v>
      </c>
    </row>
    <row r="2" spans="1:90" s="36" customFormat="1" x14ac:dyDescent="0.15">
      <c r="B2" s="36" t="str">
        <f>"Freshmen Retention - "&amp;$A$1</f>
        <v>Freshmen Retention - Students Who Received a Pell Grant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86</v>
      </c>
      <c r="D5" s="53"/>
      <c r="E5" s="53"/>
      <c r="F5" s="48">
        <v>86</v>
      </c>
      <c r="G5" s="54">
        <v>72</v>
      </c>
      <c r="H5" s="55"/>
      <c r="I5" s="55">
        <v>1</v>
      </c>
      <c r="J5" s="55"/>
      <c r="K5" s="55">
        <v>13</v>
      </c>
      <c r="L5" s="49">
        <f t="shared" ref="L5:L11" si="1">IF($F5="","",((G5+H5+I5+J5)/$F5))</f>
        <v>0.84883720930232553</v>
      </c>
      <c r="M5" s="50">
        <f t="shared" ref="M5:M11" si="2">IF($F5="","",(J5/$F5))</f>
        <v>0</v>
      </c>
      <c r="N5" s="54">
        <v>66</v>
      </c>
      <c r="O5" s="55"/>
      <c r="P5" s="55"/>
      <c r="Q5" s="55"/>
      <c r="R5" s="55">
        <v>20</v>
      </c>
      <c r="S5" s="49">
        <f t="shared" ref="S5:S11" si="3">IF($F5="","",((N5+O5+P5+Q5)/$F5))</f>
        <v>0.76744186046511631</v>
      </c>
      <c r="T5" s="50">
        <f t="shared" ref="T5:T11" si="4">IF($F5="","",(Q5/$F5))</f>
        <v>0</v>
      </c>
      <c r="U5" s="54">
        <v>60</v>
      </c>
      <c r="V5" s="55"/>
      <c r="W5" s="55">
        <v>1</v>
      </c>
      <c r="X5" s="55">
        <v>1</v>
      </c>
      <c r="Y5" s="55">
        <v>24</v>
      </c>
      <c r="Z5" s="49">
        <f t="shared" ref="Z5:Z11" si="5">IF($F5="","",((U5+V5+W5+X5)/$F5))</f>
        <v>0.72093023255813948</v>
      </c>
      <c r="AA5" s="50">
        <f t="shared" ref="AA5:AA11" si="6">IF($F5="","",(X5/$F5))</f>
        <v>1.1627906976744186E-2</v>
      </c>
      <c r="AB5" s="54">
        <v>30</v>
      </c>
      <c r="AC5" s="55">
        <v>1</v>
      </c>
      <c r="AD5" s="55">
        <v>1</v>
      </c>
      <c r="AE5" s="55">
        <v>29</v>
      </c>
      <c r="AF5" s="55">
        <v>25</v>
      </c>
      <c r="AG5" s="49">
        <f t="shared" ref="AG5:AG11" si="7">IF($F5="","",((AB5+AC5+AD5+AE5)/$F5))</f>
        <v>0.70930232558139539</v>
      </c>
      <c r="AH5" s="50">
        <f t="shared" ref="AH5:AH11" si="8">IF($F5="","",(AE5/$F5))</f>
        <v>0.33720930232558138</v>
      </c>
      <c r="AI5" s="54">
        <v>5</v>
      </c>
      <c r="AJ5" s="55"/>
      <c r="AK5" s="55"/>
      <c r="AL5" s="55">
        <v>53</v>
      </c>
      <c r="AM5" s="55">
        <v>28</v>
      </c>
      <c r="AN5" s="49">
        <f t="shared" ref="AN5:AN11" si="9">IF($F5="","",((AI5+AJ5+AK5+AL5)/$F5))</f>
        <v>0.67441860465116277</v>
      </c>
      <c r="AO5" s="50">
        <f t="shared" ref="AO5:AO11" si="10">IF($F5="","",(AL5/$F5))</f>
        <v>0.61627906976744184</v>
      </c>
      <c r="AP5" s="54">
        <v>3</v>
      </c>
      <c r="AQ5" s="55"/>
      <c r="AR5" s="55"/>
      <c r="AS5" s="55">
        <v>58</v>
      </c>
      <c r="AT5" s="55">
        <v>25</v>
      </c>
      <c r="AU5" s="49">
        <f t="shared" ref="AU5:AU11" si="11">IF($F5="","",((AP5+AQ5+AR5+AS5)/$F5))</f>
        <v>0.70930232558139539</v>
      </c>
      <c r="AV5" s="50">
        <f t="shared" ref="AV5:AV11" si="12">IF($F5="","",(AS5/$F5))</f>
        <v>0.67441860465116277</v>
      </c>
      <c r="AW5" s="54">
        <v>1</v>
      </c>
      <c r="AX5" s="55"/>
      <c r="AY5" s="55"/>
      <c r="AZ5" s="55">
        <v>61</v>
      </c>
      <c r="BA5" s="55">
        <v>24</v>
      </c>
      <c r="BB5" s="49">
        <f t="shared" ref="BB5:BB11" si="13">IF($F5="","",((AW5+AX5+AY5+AZ5)/$F5))</f>
        <v>0.72093023255813948</v>
      </c>
      <c r="BC5" s="50">
        <f t="shared" ref="BC5:BC11" si="14">IF($F5="","",(AZ5/$F5))</f>
        <v>0.70930232558139539</v>
      </c>
      <c r="BD5" s="54">
        <v>1</v>
      </c>
      <c r="BE5" s="55"/>
      <c r="BF5" s="55"/>
      <c r="BG5" s="55">
        <v>61</v>
      </c>
      <c r="BH5" s="55">
        <v>24</v>
      </c>
      <c r="BI5" s="49">
        <f t="shared" ref="BI5:BI11" si="15">IF($F5="","",((BD5+BE5+BF5+BG5)/$F5))</f>
        <v>0.72093023255813948</v>
      </c>
      <c r="BJ5" s="50">
        <f t="shared" ref="BJ5:BJ11" si="16">IF($F5="","",(BG5/$F5))</f>
        <v>0.70930232558139539</v>
      </c>
      <c r="BK5" s="54"/>
      <c r="BL5" s="55"/>
      <c r="BM5" s="55"/>
      <c r="BN5" s="55">
        <v>62</v>
      </c>
      <c r="BO5" s="55">
        <f>F5-BN5</f>
        <v>24</v>
      </c>
      <c r="BP5" s="49">
        <f t="shared" ref="BP5:BP11" si="17">IF($F5="","",((BK5+BL5+BM5+BN5)/$F5))</f>
        <v>0.72093023255813948</v>
      </c>
      <c r="BQ5" s="50">
        <f t="shared" ref="BQ5:BQ11" si="18">IF($F5="","",(BN5/$F5))</f>
        <v>0.72093023255813948</v>
      </c>
      <c r="BR5" s="54"/>
      <c r="BS5" s="55"/>
      <c r="BT5" s="55"/>
      <c r="BU5" s="55">
        <v>62</v>
      </c>
      <c r="BV5" s="55">
        <v>24</v>
      </c>
      <c r="BW5" s="49">
        <f t="shared" ref="BW5:BW11" si="19">IF($F5="","",((BR5+BS5+BT5+BU5)/$F5))</f>
        <v>0.72093023255813948</v>
      </c>
      <c r="BX5" s="58">
        <f t="shared" ref="BX5:BX11" si="20">IF($F5="","",(BU5/$F5))</f>
        <v>0.72093023255813948</v>
      </c>
      <c r="BY5" s="63"/>
      <c r="BZ5" s="55"/>
      <c r="CA5" s="55"/>
      <c r="CB5" s="55">
        <v>62</v>
      </c>
      <c r="CC5" s="55">
        <v>24</v>
      </c>
      <c r="CD5" s="49">
        <f t="shared" ref="CD5:CD11" si="21">IF($F5="","",((BY5+BZ5+CA5+CB5)/$F5))</f>
        <v>0.72093023255813948</v>
      </c>
      <c r="CE5" s="49">
        <f t="shared" ref="CE5:CE11" si="22">IF($F5="","",(CB5/$F5))</f>
        <v>0.72093023255813948</v>
      </c>
      <c r="CF5" s="63"/>
      <c r="CG5" s="55"/>
      <c r="CH5" s="55"/>
      <c r="CI5" s="55">
        <v>62</v>
      </c>
      <c r="CJ5" s="55">
        <v>24</v>
      </c>
      <c r="CK5" s="49">
        <f t="shared" ref="CK5:CK11" si="23">IF($F5="","",((CF5+CG5+CH5+CI5)/$F5))</f>
        <v>0.72093023255813948</v>
      </c>
      <c r="CL5" s="49">
        <f t="shared" ref="CL5:CL11" si="24">IF($F5="","",(CI5/$F5))</f>
        <v>0.72093023255813948</v>
      </c>
    </row>
    <row r="6" spans="1:90" s="52" customFormat="1" ht="14" x14ac:dyDescent="0.15">
      <c r="B6" s="47" t="s">
        <v>25</v>
      </c>
      <c r="C6" s="53">
        <f t="shared" si="0"/>
        <v>94</v>
      </c>
      <c r="D6" s="53"/>
      <c r="E6" s="53"/>
      <c r="F6" s="48">
        <v>94</v>
      </c>
      <c r="G6" s="54">
        <v>84</v>
      </c>
      <c r="H6" s="55"/>
      <c r="I6" s="55"/>
      <c r="J6" s="55"/>
      <c r="K6" s="55">
        <v>10</v>
      </c>
      <c r="L6" s="49">
        <f t="shared" si="1"/>
        <v>0.8936170212765957</v>
      </c>
      <c r="M6" s="50">
        <f t="shared" si="2"/>
        <v>0</v>
      </c>
      <c r="N6" s="54">
        <v>75</v>
      </c>
      <c r="O6" s="55"/>
      <c r="P6" s="55">
        <v>2</v>
      </c>
      <c r="Q6" s="55"/>
      <c r="R6" s="55">
        <v>17</v>
      </c>
      <c r="S6" s="49">
        <f t="shared" si="3"/>
        <v>0.81914893617021278</v>
      </c>
      <c r="T6" s="50">
        <f t="shared" si="4"/>
        <v>0</v>
      </c>
      <c r="U6" s="54">
        <v>68</v>
      </c>
      <c r="V6" s="55">
        <v>1</v>
      </c>
      <c r="W6" s="55">
        <v>1</v>
      </c>
      <c r="X6" s="55"/>
      <c r="Y6" s="55">
        <v>24</v>
      </c>
      <c r="Z6" s="49">
        <f t="shared" si="5"/>
        <v>0.74468085106382975</v>
      </c>
      <c r="AA6" s="50">
        <f t="shared" si="6"/>
        <v>0</v>
      </c>
      <c r="AB6" s="54">
        <v>44</v>
      </c>
      <c r="AC6" s="55"/>
      <c r="AD6" s="55">
        <v>1</v>
      </c>
      <c r="AE6" s="55">
        <v>26</v>
      </c>
      <c r="AF6" s="55">
        <v>23</v>
      </c>
      <c r="AG6" s="49">
        <f t="shared" si="7"/>
        <v>0.75531914893617025</v>
      </c>
      <c r="AH6" s="50">
        <f t="shared" si="8"/>
        <v>0.27659574468085107</v>
      </c>
      <c r="AI6" s="54">
        <v>9</v>
      </c>
      <c r="AJ6" s="55"/>
      <c r="AK6" s="55">
        <v>3</v>
      </c>
      <c r="AL6" s="55">
        <v>57</v>
      </c>
      <c r="AM6" s="55">
        <v>25</v>
      </c>
      <c r="AN6" s="49">
        <f t="shared" si="9"/>
        <v>0.73404255319148937</v>
      </c>
      <c r="AO6" s="50">
        <f t="shared" si="10"/>
        <v>0.6063829787234043</v>
      </c>
      <c r="AP6" s="54">
        <v>3</v>
      </c>
      <c r="AQ6" s="55"/>
      <c r="AR6" s="55">
        <v>1</v>
      </c>
      <c r="AS6" s="55">
        <v>64</v>
      </c>
      <c r="AT6" s="55">
        <v>26</v>
      </c>
      <c r="AU6" s="49">
        <f t="shared" si="11"/>
        <v>0.72340425531914898</v>
      </c>
      <c r="AV6" s="50">
        <f t="shared" si="12"/>
        <v>0.68085106382978722</v>
      </c>
      <c r="AW6" s="54">
        <v>2</v>
      </c>
      <c r="AX6" s="55"/>
      <c r="AY6" s="55"/>
      <c r="AZ6" s="55">
        <v>65</v>
      </c>
      <c r="BA6" s="55">
        <v>27</v>
      </c>
      <c r="BB6" s="49">
        <f t="shared" si="13"/>
        <v>0.71276595744680848</v>
      </c>
      <c r="BC6" s="50">
        <f t="shared" si="14"/>
        <v>0.69148936170212771</v>
      </c>
      <c r="BD6" s="54"/>
      <c r="BE6" s="55"/>
      <c r="BF6" s="55"/>
      <c r="BG6" s="55">
        <v>65</v>
      </c>
      <c r="BH6" s="55">
        <f>F6-BG6</f>
        <v>29</v>
      </c>
      <c r="BI6" s="49">
        <f t="shared" si="15"/>
        <v>0.69148936170212771</v>
      </c>
      <c r="BJ6" s="50">
        <f t="shared" si="16"/>
        <v>0.69148936170212771</v>
      </c>
      <c r="BK6" s="54"/>
      <c r="BL6" s="55"/>
      <c r="BM6" s="55"/>
      <c r="BN6" s="55">
        <v>65</v>
      </c>
      <c r="BO6" s="55">
        <f>F6-BN6</f>
        <v>29</v>
      </c>
      <c r="BP6" s="49">
        <f t="shared" si="17"/>
        <v>0.69148936170212771</v>
      </c>
      <c r="BQ6" s="50">
        <f t="shared" si="18"/>
        <v>0.69148936170212771</v>
      </c>
      <c r="BR6" s="54"/>
      <c r="BS6" s="55"/>
      <c r="BT6" s="55"/>
      <c r="BU6" s="55">
        <v>66</v>
      </c>
      <c r="BV6" s="55">
        <v>28</v>
      </c>
      <c r="BW6" s="49">
        <f t="shared" si="19"/>
        <v>0.7021276595744681</v>
      </c>
      <c r="BX6" s="58">
        <f t="shared" si="20"/>
        <v>0.7021276595744681</v>
      </c>
      <c r="BY6" s="63"/>
      <c r="BZ6" s="55"/>
      <c r="CA6" s="55"/>
      <c r="CB6" s="55">
        <v>66</v>
      </c>
      <c r="CC6" s="55">
        <v>28</v>
      </c>
      <c r="CD6" s="49">
        <f t="shared" si="21"/>
        <v>0.7021276595744681</v>
      </c>
      <c r="CE6" s="49">
        <f t="shared" si="22"/>
        <v>0.7021276595744681</v>
      </c>
      <c r="CF6" s="63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130</v>
      </c>
      <c r="D7" s="53"/>
      <c r="E7" s="53"/>
      <c r="F7" s="48">
        <v>130</v>
      </c>
      <c r="G7" s="54">
        <v>113</v>
      </c>
      <c r="H7" s="55"/>
      <c r="I7" s="55">
        <v>6</v>
      </c>
      <c r="J7" s="55"/>
      <c r="K7" s="55">
        <v>11</v>
      </c>
      <c r="L7" s="49">
        <f t="shared" si="1"/>
        <v>0.91538461538461535</v>
      </c>
      <c r="M7" s="50">
        <f t="shared" si="2"/>
        <v>0</v>
      </c>
      <c r="N7" s="54">
        <v>100</v>
      </c>
      <c r="O7" s="55"/>
      <c r="P7" s="55">
        <v>10</v>
      </c>
      <c r="Q7" s="55"/>
      <c r="R7" s="55">
        <v>20</v>
      </c>
      <c r="S7" s="49">
        <f t="shared" si="3"/>
        <v>0.84615384615384615</v>
      </c>
      <c r="T7" s="50">
        <f t="shared" si="4"/>
        <v>0</v>
      </c>
      <c r="U7" s="54">
        <v>92</v>
      </c>
      <c r="V7" s="55"/>
      <c r="W7" s="55">
        <v>4</v>
      </c>
      <c r="X7" s="55"/>
      <c r="Y7" s="55">
        <v>34</v>
      </c>
      <c r="Z7" s="49">
        <f t="shared" si="5"/>
        <v>0.7384615384615385</v>
      </c>
      <c r="AA7" s="50">
        <f t="shared" si="6"/>
        <v>0</v>
      </c>
      <c r="AB7" s="54">
        <v>48</v>
      </c>
      <c r="AC7" s="55"/>
      <c r="AD7" s="55">
        <v>1</v>
      </c>
      <c r="AE7" s="55">
        <v>38</v>
      </c>
      <c r="AF7" s="55">
        <v>43</v>
      </c>
      <c r="AG7" s="49">
        <f t="shared" si="7"/>
        <v>0.66923076923076918</v>
      </c>
      <c r="AH7" s="50">
        <f t="shared" si="8"/>
        <v>0.29230769230769232</v>
      </c>
      <c r="AI7" s="54">
        <v>11</v>
      </c>
      <c r="AJ7" s="55"/>
      <c r="AK7" s="55">
        <v>2</v>
      </c>
      <c r="AL7" s="55">
        <v>71</v>
      </c>
      <c r="AM7" s="55">
        <v>46</v>
      </c>
      <c r="AN7" s="49">
        <f t="shared" si="9"/>
        <v>0.64615384615384619</v>
      </c>
      <c r="AO7" s="50">
        <f t="shared" si="10"/>
        <v>0.5461538461538461</v>
      </c>
      <c r="AP7" s="54">
        <v>6</v>
      </c>
      <c r="AQ7" s="55"/>
      <c r="AR7" s="55">
        <v>2</v>
      </c>
      <c r="AS7" s="55">
        <v>76</v>
      </c>
      <c r="AT7" s="55">
        <v>46</v>
      </c>
      <c r="AU7" s="49">
        <f t="shared" si="11"/>
        <v>0.64615384615384619</v>
      </c>
      <c r="AV7" s="50">
        <f t="shared" si="12"/>
        <v>0.58461538461538465</v>
      </c>
      <c r="AW7" s="54">
        <v>4</v>
      </c>
      <c r="AX7" s="55"/>
      <c r="AY7" s="55"/>
      <c r="AZ7" s="55">
        <v>80</v>
      </c>
      <c r="BA7" s="55">
        <f>F7-(AW7+AZ7)</f>
        <v>46</v>
      </c>
      <c r="BB7" s="49">
        <f t="shared" si="13"/>
        <v>0.64615384615384619</v>
      </c>
      <c r="BC7" s="50">
        <f t="shared" si="14"/>
        <v>0.61538461538461542</v>
      </c>
      <c r="BD7" s="54">
        <v>2</v>
      </c>
      <c r="BE7" s="55"/>
      <c r="BF7" s="55">
        <v>1</v>
      </c>
      <c r="BG7" s="55">
        <v>81</v>
      </c>
      <c r="BH7" s="55">
        <f>F7-BD7-BE7-BF7-BG7</f>
        <v>46</v>
      </c>
      <c r="BI7" s="49">
        <f t="shared" si="15"/>
        <v>0.64615384615384619</v>
      </c>
      <c r="BJ7" s="50">
        <f t="shared" si="16"/>
        <v>0.62307692307692308</v>
      </c>
      <c r="BK7" s="54">
        <v>3</v>
      </c>
      <c r="BL7" s="55"/>
      <c r="BM7" s="55"/>
      <c r="BN7" s="55">
        <v>83</v>
      </c>
      <c r="BO7" s="55">
        <f>F7-BN7-BK7</f>
        <v>44</v>
      </c>
      <c r="BP7" s="49">
        <f t="shared" si="17"/>
        <v>0.66153846153846152</v>
      </c>
      <c r="BQ7" s="50">
        <f t="shared" si="18"/>
        <v>0.63846153846153841</v>
      </c>
      <c r="BR7" s="54">
        <v>2</v>
      </c>
      <c r="BS7" s="55"/>
      <c r="BT7" s="55"/>
      <c r="BU7" s="55">
        <v>84</v>
      </c>
      <c r="BV7" s="55">
        <v>44</v>
      </c>
      <c r="BW7" s="49">
        <f t="shared" si="19"/>
        <v>0.66153846153846152</v>
      </c>
      <c r="BX7" s="58">
        <f t="shared" si="20"/>
        <v>0.64615384615384619</v>
      </c>
      <c r="BY7" s="63"/>
      <c r="BZ7" s="55"/>
      <c r="CA7" s="55"/>
      <c r="CB7" s="55"/>
      <c r="CC7" s="55"/>
      <c r="CD7" s="49">
        <f t="shared" si="21"/>
        <v>0</v>
      </c>
      <c r="CE7" s="49">
        <f t="shared" si="22"/>
        <v>0</v>
      </c>
      <c r="CF7" s="63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140</v>
      </c>
      <c r="D8" s="53"/>
      <c r="E8" s="53"/>
      <c r="F8" s="48">
        <v>140</v>
      </c>
      <c r="G8" s="54">
        <v>121</v>
      </c>
      <c r="H8" s="55"/>
      <c r="I8" s="55">
        <v>9</v>
      </c>
      <c r="J8" s="55"/>
      <c r="K8" s="55">
        <v>10</v>
      </c>
      <c r="L8" s="49">
        <f t="shared" si="1"/>
        <v>0.9285714285714286</v>
      </c>
      <c r="M8" s="50">
        <f t="shared" si="2"/>
        <v>0</v>
      </c>
      <c r="N8" s="54">
        <v>106</v>
      </c>
      <c r="O8" s="55"/>
      <c r="P8" s="55">
        <v>6</v>
      </c>
      <c r="Q8" s="55"/>
      <c r="R8" s="55">
        <v>28</v>
      </c>
      <c r="S8" s="49">
        <f t="shared" si="3"/>
        <v>0.8</v>
      </c>
      <c r="T8" s="50">
        <f t="shared" si="4"/>
        <v>0</v>
      </c>
      <c r="U8" s="54">
        <v>100</v>
      </c>
      <c r="V8" s="55"/>
      <c r="W8" s="55">
        <v>1</v>
      </c>
      <c r="X8" s="55">
        <v>1</v>
      </c>
      <c r="Y8" s="55">
        <v>38</v>
      </c>
      <c r="Z8" s="49">
        <f t="shared" si="5"/>
        <v>0.72857142857142854</v>
      </c>
      <c r="AA8" s="50">
        <f t="shared" si="6"/>
        <v>7.1428571428571426E-3</v>
      </c>
      <c r="AB8" s="54">
        <v>46</v>
      </c>
      <c r="AC8" s="55"/>
      <c r="AD8" s="55">
        <v>1</v>
      </c>
      <c r="AE8" s="55">
        <v>54</v>
      </c>
      <c r="AF8" s="55">
        <v>39</v>
      </c>
      <c r="AG8" s="49">
        <f t="shared" si="7"/>
        <v>0.72142857142857142</v>
      </c>
      <c r="AH8" s="50">
        <f t="shared" si="8"/>
        <v>0.38571428571428573</v>
      </c>
      <c r="AI8" s="54">
        <v>8</v>
      </c>
      <c r="AJ8" s="55"/>
      <c r="AK8" s="55">
        <v>2</v>
      </c>
      <c r="AL8" s="55">
        <v>92</v>
      </c>
      <c r="AM8" s="55">
        <v>38</v>
      </c>
      <c r="AN8" s="49">
        <f t="shared" si="9"/>
        <v>0.72857142857142854</v>
      </c>
      <c r="AO8" s="50">
        <f t="shared" si="10"/>
        <v>0.65714285714285714</v>
      </c>
      <c r="AP8" s="54">
        <v>2</v>
      </c>
      <c r="AQ8" s="55"/>
      <c r="AR8" s="55"/>
      <c r="AS8" s="55">
        <v>99</v>
      </c>
      <c r="AT8" s="55">
        <f>F8-(AP8+AS8)</f>
        <v>39</v>
      </c>
      <c r="AU8" s="49">
        <f t="shared" si="11"/>
        <v>0.72142857142857142</v>
      </c>
      <c r="AV8" s="50">
        <f t="shared" si="12"/>
        <v>0.70714285714285718</v>
      </c>
      <c r="AW8" s="54">
        <v>1</v>
      </c>
      <c r="AX8" s="55"/>
      <c r="AY8" s="55"/>
      <c r="AZ8" s="55">
        <v>100</v>
      </c>
      <c r="BA8" s="55">
        <f>F8-AW8-AX8-AY8-AZ8</f>
        <v>39</v>
      </c>
      <c r="BB8" s="49">
        <f t="shared" si="13"/>
        <v>0.72142857142857142</v>
      </c>
      <c r="BC8" s="50">
        <f t="shared" si="14"/>
        <v>0.7142857142857143</v>
      </c>
      <c r="BD8" s="54"/>
      <c r="BE8" s="55"/>
      <c r="BF8" s="55"/>
      <c r="BG8" s="55">
        <v>100</v>
      </c>
      <c r="BH8" s="55">
        <v>40</v>
      </c>
      <c r="BI8" s="49">
        <f t="shared" si="15"/>
        <v>0.7142857142857143</v>
      </c>
      <c r="BJ8" s="50">
        <f t="shared" si="16"/>
        <v>0.7142857142857143</v>
      </c>
      <c r="BK8" s="54"/>
      <c r="BL8" s="55"/>
      <c r="BM8" s="55"/>
      <c r="BN8" s="55">
        <v>100</v>
      </c>
      <c r="BO8" s="55">
        <v>40</v>
      </c>
      <c r="BP8" s="49">
        <f t="shared" si="17"/>
        <v>0.7142857142857143</v>
      </c>
      <c r="BQ8" s="50">
        <f t="shared" si="18"/>
        <v>0.7142857142857143</v>
      </c>
      <c r="BR8" s="54"/>
      <c r="BS8" s="55"/>
      <c r="BT8" s="55"/>
      <c r="BU8" s="55"/>
      <c r="BV8" s="55"/>
      <c r="BW8" s="49">
        <f t="shared" si="19"/>
        <v>0</v>
      </c>
      <c r="BX8" s="58">
        <f t="shared" si="20"/>
        <v>0</v>
      </c>
      <c r="BY8" s="63"/>
      <c r="BZ8" s="55"/>
      <c r="CA8" s="55"/>
      <c r="CB8" s="55"/>
      <c r="CC8" s="55"/>
      <c r="CD8" s="49">
        <f t="shared" si="21"/>
        <v>0</v>
      </c>
      <c r="CE8" s="49">
        <f t="shared" si="22"/>
        <v>0</v>
      </c>
      <c r="CF8" s="63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114</v>
      </c>
      <c r="D9" s="53">
        <v>1</v>
      </c>
      <c r="E9" s="53"/>
      <c r="F9" s="48">
        <v>113</v>
      </c>
      <c r="G9" s="54">
        <v>98</v>
      </c>
      <c r="H9" s="55"/>
      <c r="I9" s="55">
        <v>9</v>
      </c>
      <c r="J9" s="55"/>
      <c r="K9" s="55">
        <v>6</v>
      </c>
      <c r="L9" s="49">
        <f t="shared" si="1"/>
        <v>0.94690265486725667</v>
      </c>
      <c r="M9" s="50">
        <f t="shared" si="2"/>
        <v>0</v>
      </c>
      <c r="N9" s="54">
        <v>87</v>
      </c>
      <c r="O9" s="55"/>
      <c r="P9" s="55">
        <v>7</v>
      </c>
      <c r="Q9" s="55"/>
      <c r="R9" s="55">
        <v>19</v>
      </c>
      <c r="S9" s="100">
        <f t="shared" si="3"/>
        <v>0.83185840707964598</v>
      </c>
      <c r="T9" s="50">
        <f t="shared" si="4"/>
        <v>0</v>
      </c>
      <c r="U9" s="54">
        <v>84</v>
      </c>
      <c r="V9" s="55"/>
      <c r="W9" s="55">
        <v>1</v>
      </c>
      <c r="X9" s="55">
        <v>2</v>
      </c>
      <c r="Y9" s="55">
        <v>26</v>
      </c>
      <c r="Z9" s="100">
        <f t="shared" si="5"/>
        <v>0.76991150442477874</v>
      </c>
      <c r="AA9" s="101">
        <f t="shared" si="6"/>
        <v>1.7699115044247787E-2</v>
      </c>
      <c r="AB9" s="54">
        <v>49</v>
      </c>
      <c r="AC9" s="55"/>
      <c r="AD9" s="55">
        <v>2</v>
      </c>
      <c r="AE9" s="55">
        <v>30</v>
      </c>
      <c r="AF9" s="55">
        <v>32</v>
      </c>
      <c r="AG9" s="100">
        <f t="shared" si="7"/>
        <v>0.7168141592920354</v>
      </c>
      <c r="AH9" s="50">
        <f t="shared" si="8"/>
        <v>0.26548672566371684</v>
      </c>
      <c r="AI9" s="54">
        <v>11</v>
      </c>
      <c r="AJ9" s="55"/>
      <c r="AK9" s="55">
        <v>1</v>
      </c>
      <c r="AL9" s="55">
        <v>68</v>
      </c>
      <c r="AM9" s="55">
        <f>F9-(AI9+AK9+AL9)</f>
        <v>33</v>
      </c>
      <c r="AN9" s="100">
        <f t="shared" si="9"/>
        <v>0.70796460176991149</v>
      </c>
      <c r="AO9" s="101">
        <f t="shared" si="10"/>
        <v>0.60176991150442483</v>
      </c>
      <c r="AP9" s="54">
        <v>2</v>
      </c>
      <c r="AQ9" s="55"/>
      <c r="AR9" s="55">
        <v>1</v>
      </c>
      <c r="AS9" s="55">
        <v>76</v>
      </c>
      <c r="AT9" s="55">
        <f>F9-AP9-AQ9-AR9-AS9</f>
        <v>34</v>
      </c>
      <c r="AU9" s="49">
        <f t="shared" si="11"/>
        <v>0.69911504424778759</v>
      </c>
      <c r="AV9" s="50">
        <f t="shared" si="12"/>
        <v>0.67256637168141598</v>
      </c>
      <c r="AW9" s="54">
        <v>1</v>
      </c>
      <c r="AX9" s="55"/>
      <c r="AY9" s="55"/>
      <c r="AZ9" s="55">
        <v>78</v>
      </c>
      <c r="BA9" s="55">
        <f>F9-AZ9-AW9</f>
        <v>34</v>
      </c>
      <c r="BB9" s="100">
        <f t="shared" si="13"/>
        <v>0.69911504424778759</v>
      </c>
      <c r="BC9" s="101">
        <f t="shared" si="14"/>
        <v>0.69026548672566368</v>
      </c>
      <c r="BD9" s="54">
        <v>1</v>
      </c>
      <c r="BE9" s="55"/>
      <c r="BF9" s="55"/>
      <c r="BG9" s="55">
        <v>79</v>
      </c>
      <c r="BH9" s="55">
        <v>33</v>
      </c>
      <c r="BI9" s="100">
        <f t="shared" si="15"/>
        <v>0.70796460176991149</v>
      </c>
      <c r="BJ9" s="50">
        <f t="shared" si="16"/>
        <v>0.69911504424778759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8">
        <f t="shared" si="20"/>
        <v>0</v>
      </c>
      <c r="BY9" s="63"/>
      <c r="BZ9" s="55"/>
      <c r="CA9" s="55"/>
      <c r="CB9" s="55"/>
      <c r="CC9" s="55"/>
      <c r="CD9" s="100">
        <f t="shared" si="21"/>
        <v>0</v>
      </c>
      <c r="CE9" s="49">
        <f t="shared" si="22"/>
        <v>0</v>
      </c>
      <c r="CF9" s="63"/>
      <c r="CG9" s="55"/>
      <c r="CH9" s="55"/>
      <c r="CI9" s="55"/>
      <c r="CJ9" s="55"/>
      <c r="CK9" s="100">
        <f t="shared" si="23"/>
        <v>0</v>
      </c>
      <c r="CL9" s="49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163</v>
      </c>
      <c r="D10" s="53">
        <v>1</v>
      </c>
      <c r="E10" s="53"/>
      <c r="F10" s="48">
        <v>162</v>
      </c>
      <c r="G10" s="54">
        <v>137</v>
      </c>
      <c r="H10" s="55"/>
      <c r="I10" s="55">
        <v>4</v>
      </c>
      <c r="J10" s="55"/>
      <c r="K10" s="55">
        <v>21</v>
      </c>
      <c r="L10" s="59">
        <f t="shared" si="1"/>
        <v>0.87037037037037035</v>
      </c>
      <c r="M10" s="60">
        <f t="shared" si="2"/>
        <v>0</v>
      </c>
      <c r="N10" s="55">
        <v>126</v>
      </c>
      <c r="O10" s="55"/>
      <c r="P10" s="55">
        <v>4</v>
      </c>
      <c r="Q10" s="55"/>
      <c r="R10" s="55">
        <v>32</v>
      </c>
      <c r="S10" s="56">
        <f t="shared" si="3"/>
        <v>0.80246913580246915</v>
      </c>
      <c r="T10" s="50">
        <f t="shared" si="4"/>
        <v>0</v>
      </c>
      <c r="U10" s="54">
        <v>119</v>
      </c>
      <c r="V10" s="55"/>
      <c r="W10" s="55">
        <v>4</v>
      </c>
      <c r="X10" s="55">
        <v>2</v>
      </c>
      <c r="Y10" s="55">
        <v>37</v>
      </c>
      <c r="Z10" s="56">
        <f t="shared" si="5"/>
        <v>0.77160493827160492</v>
      </c>
      <c r="AA10" s="57">
        <f t="shared" si="6"/>
        <v>1.2345679012345678E-2</v>
      </c>
      <c r="AB10" s="55">
        <v>76</v>
      </c>
      <c r="AC10" s="55"/>
      <c r="AD10" s="55">
        <v>1</v>
      </c>
      <c r="AE10" s="55">
        <v>41</v>
      </c>
      <c r="AF10" s="55">
        <f>F10-(AB10+AD10+AE10)</f>
        <v>44</v>
      </c>
      <c r="AG10" s="56">
        <f t="shared" si="7"/>
        <v>0.72839506172839508</v>
      </c>
      <c r="AH10" s="50">
        <f t="shared" si="8"/>
        <v>0.25308641975308643</v>
      </c>
      <c r="AI10" s="54">
        <v>15</v>
      </c>
      <c r="AJ10" s="55"/>
      <c r="AK10" s="55">
        <v>1</v>
      </c>
      <c r="AL10" s="55">
        <v>100</v>
      </c>
      <c r="AM10" s="55">
        <f>F10-AI10-AJ10-AK10-AL10</f>
        <v>46</v>
      </c>
      <c r="AN10" s="56">
        <f t="shared" si="9"/>
        <v>0.71604938271604934</v>
      </c>
      <c r="AO10" s="57">
        <f t="shared" si="10"/>
        <v>0.61728395061728392</v>
      </c>
      <c r="AP10" s="54">
        <v>4</v>
      </c>
      <c r="AQ10" s="55"/>
      <c r="AR10" s="55"/>
      <c r="AS10" s="55">
        <v>111</v>
      </c>
      <c r="AT10" s="55">
        <f>F10-AP10-AS10</f>
        <v>47</v>
      </c>
      <c r="AU10" s="100">
        <f t="shared" si="11"/>
        <v>0.70987654320987659</v>
      </c>
      <c r="AV10" s="50">
        <f t="shared" si="12"/>
        <v>0.68518518518518523</v>
      </c>
      <c r="AW10" s="54">
        <v>3</v>
      </c>
      <c r="AX10" s="55"/>
      <c r="AY10" s="55"/>
      <c r="AZ10" s="55">
        <v>112</v>
      </c>
      <c r="BA10" s="55">
        <v>47</v>
      </c>
      <c r="BB10" s="56">
        <f t="shared" si="13"/>
        <v>0.70987654320987659</v>
      </c>
      <c r="BC10" s="57">
        <f t="shared" si="14"/>
        <v>0.69135802469135799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8">
        <f t="shared" si="20"/>
        <v>0</v>
      </c>
      <c r="BY10" s="63"/>
      <c r="BZ10" s="55"/>
      <c r="CA10" s="55"/>
      <c r="CB10" s="55"/>
      <c r="CC10" s="55"/>
      <c r="CD10" s="56">
        <f t="shared" si="21"/>
        <v>0</v>
      </c>
      <c r="CE10" s="49">
        <f t="shared" si="22"/>
        <v>0</v>
      </c>
      <c r="CF10" s="63"/>
      <c r="CG10" s="55"/>
      <c r="CH10" s="55"/>
      <c r="CI10" s="55"/>
      <c r="CJ10" s="55"/>
      <c r="CK10" s="56">
        <f t="shared" si="23"/>
        <v>0</v>
      </c>
      <c r="CL10" s="49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137</v>
      </c>
      <c r="D11" s="53"/>
      <c r="E11" s="53"/>
      <c r="F11" s="48">
        <v>137</v>
      </c>
      <c r="G11" s="54">
        <v>116</v>
      </c>
      <c r="H11" s="55"/>
      <c r="I11" s="55">
        <v>10</v>
      </c>
      <c r="J11" s="55"/>
      <c r="K11" s="55">
        <v>11</v>
      </c>
      <c r="L11" s="56">
        <f t="shared" si="1"/>
        <v>0.91970802919708028</v>
      </c>
      <c r="M11" s="60">
        <f t="shared" si="2"/>
        <v>0</v>
      </c>
      <c r="N11" s="55">
        <v>100</v>
      </c>
      <c r="O11" s="55"/>
      <c r="P11" s="55">
        <v>9</v>
      </c>
      <c r="Q11" s="55"/>
      <c r="R11" s="55">
        <v>28</v>
      </c>
      <c r="S11" s="56">
        <f t="shared" si="3"/>
        <v>0.79562043795620441</v>
      </c>
      <c r="T11" s="50">
        <f t="shared" si="4"/>
        <v>0</v>
      </c>
      <c r="U11" s="54">
        <v>97</v>
      </c>
      <c r="V11" s="55"/>
      <c r="W11" s="55">
        <v>2</v>
      </c>
      <c r="X11" s="55"/>
      <c r="Y11" s="55">
        <f>F11-(U11+W11)</f>
        <v>38</v>
      </c>
      <c r="Z11" s="59">
        <f t="shared" si="5"/>
        <v>0.72262773722627738</v>
      </c>
      <c r="AA11" s="60">
        <f t="shared" si="6"/>
        <v>0</v>
      </c>
      <c r="AB11" s="55">
        <v>42</v>
      </c>
      <c r="AC11" s="55"/>
      <c r="AD11" s="55">
        <v>2</v>
      </c>
      <c r="AE11" s="55">
        <v>47</v>
      </c>
      <c r="AF11" s="55">
        <f>F11-AB11-AC11-AD11-AE11</f>
        <v>46</v>
      </c>
      <c r="AG11" s="56">
        <f t="shared" si="7"/>
        <v>0.66423357664233573</v>
      </c>
      <c r="AH11" s="50">
        <f t="shared" si="8"/>
        <v>0.34306569343065696</v>
      </c>
      <c r="AI11" s="54">
        <v>5</v>
      </c>
      <c r="AJ11" s="55"/>
      <c r="AK11" s="55"/>
      <c r="AL11" s="55">
        <v>85</v>
      </c>
      <c r="AM11" s="55">
        <f>F11-AL11-AI11</f>
        <v>47</v>
      </c>
      <c r="AN11" s="59">
        <f t="shared" si="9"/>
        <v>0.65693430656934304</v>
      </c>
      <c r="AO11" s="60">
        <f t="shared" si="10"/>
        <v>0.62043795620437958</v>
      </c>
      <c r="AP11" s="55"/>
      <c r="AQ11" s="55"/>
      <c r="AR11" s="55"/>
      <c r="AS11" s="55">
        <v>90</v>
      </c>
      <c r="AT11" s="55">
        <v>47</v>
      </c>
      <c r="AU11" s="56">
        <f t="shared" si="11"/>
        <v>0.65693430656934304</v>
      </c>
      <c r="AV11" s="50">
        <f t="shared" si="12"/>
        <v>0.65693430656934304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8">
        <f t="shared" si="20"/>
        <v>0</v>
      </c>
      <c r="BY11" s="63"/>
      <c r="BZ11" s="55"/>
      <c r="CA11" s="55"/>
      <c r="CB11" s="55"/>
      <c r="CC11" s="55"/>
      <c r="CD11" s="56">
        <f t="shared" si="21"/>
        <v>0</v>
      </c>
      <c r="CE11" s="49">
        <f t="shared" si="22"/>
        <v>0</v>
      </c>
      <c r="CF11" s="63"/>
      <c r="CG11" s="55"/>
      <c r="CH11" s="55"/>
      <c r="CI11" s="55"/>
      <c r="CJ11" s="55"/>
      <c r="CK11" s="56">
        <f t="shared" si="23"/>
        <v>0</v>
      </c>
      <c r="CL11" s="49">
        <f t="shared" si="24"/>
        <v>0</v>
      </c>
    </row>
    <row r="12" spans="1:90" s="52" customFormat="1" ht="14" x14ac:dyDescent="0.15">
      <c r="B12" s="47" t="s">
        <v>68</v>
      </c>
      <c r="C12" s="53">
        <v>139</v>
      </c>
      <c r="D12" s="53"/>
      <c r="E12" s="53"/>
      <c r="F12" s="48">
        <v>139</v>
      </c>
      <c r="G12" s="63">
        <v>118</v>
      </c>
      <c r="H12" s="55"/>
      <c r="I12" s="55">
        <v>7</v>
      </c>
      <c r="J12" s="55"/>
      <c r="K12" s="55">
        <v>14</v>
      </c>
      <c r="L12" s="56">
        <f>IF($F12="","",((G12+H12+I12+J12)/$F12))</f>
        <v>0.89928057553956831</v>
      </c>
      <c r="M12" s="50">
        <f>IF($F12="","",(J12/$F12))</f>
        <v>0</v>
      </c>
      <c r="N12" s="55">
        <v>106</v>
      </c>
      <c r="O12" s="55"/>
      <c r="P12" s="55">
        <v>6</v>
      </c>
      <c r="Q12" s="55"/>
      <c r="R12" s="55">
        <f>F12-(N12+P12)</f>
        <v>27</v>
      </c>
      <c r="S12" s="56">
        <f>IF($F12="","",((N12+O12+P12+Q12)/$F12))</f>
        <v>0.80575539568345322</v>
      </c>
      <c r="T12" s="50">
        <f>IF($F12="","",(Q12/$F12))</f>
        <v>0</v>
      </c>
      <c r="U12" s="54">
        <v>99</v>
      </c>
      <c r="V12" s="55"/>
      <c r="W12" s="55">
        <v>1</v>
      </c>
      <c r="X12" s="55">
        <v>1</v>
      </c>
      <c r="Y12" s="55">
        <f>F12-U12-V12-W12-X12</f>
        <v>38</v>
      </c>
      <c r="Z12" s="56">
        <f>IF($F12="","",((U12+V12+W12+X12)/$F12))</f>
        <v>0.72661870503597126</v>
      </c>
      <c r="AA12" s="60">
        <f>IF($F12="","",(X12/$F12))</f>
        <v>7.1942446043165471E-3</v>
      </c>
      <c r="AB12" s="55">
        <v>46</v>
      </c>
      <c r="AC12" s="55"/>
      <c r="AD12" s="55">
        <v>1</v>
      </c>
      <c r="AE12" s="55">
        <v>51</v>
      </c>
      <c r="AF12" s="55">
        <f>F12-AE12-AD12-AB12</f>
        <v>41</v>
      </c>
      <c r="AG12" s="56">
        <f>IF($F12="","",((AB12+AC12+AD12+AE12)/$F12))</f>
        <v>0.70503597122302153</v>
      </c>
      <c r="AH12" s="50">
        <f>IF($F12="","",(AE12/$F12))</f>
        <v>0.36690647482014388</v>
      </c>
      <c r="AI12" s="54">
        <v>8</v>
      </c>
      <c r="AJ12" s="55"/>
      <c r="AK12" s="55"/>
      <c r="AL12" s="55">
        <v>84</v>
      </c>
      <c r="AM12" s="55">
        <v>47</v>
      </c>
      <c r="AN12" s="56">
        <f>IF($F12="","",((AI12+AJ12+AK12+AL12)/$F12))</f>
        <v>0.66187050359712229</v>
      </c>
      <c r="AO12" s="60">
        <f>IF($F12="","",(AL12/$F12))</f>
        <v>0.60431654676258995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6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6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8">
        <f>IF($F12="","",(BU12/$F12))</f>
        <v>0</v>
      </c>
      <c r="BY12" s="63"/>
      <c r="BZ12" s="55"/>
      <c r="CA12" s="55"/>
      <c r="CB12" s="55"/>
      <c r="CC12" s="55"/>
      <c r="CD12" s="56">
        <f>IF($F12="","",((BY12+BZ12+CA12+CB12)/$F12))</f>
        <v>0</v>
      </c>
      <c r="CE12" s="49">
        <f>IF($F12="","",(CB12/$F12))</f>
        <v>0</v>
      </c>
      <c r="CF12" s="63"/>
      <c r="CG12" s="55"/>
      <c r="CH12" s="55"/>
      <c r="CI12" s="55"/>
      <c r="CJ12" s="55"/>
      <c r="CK12" s="56">
        <f>IF($F12="","",((CF12+CG12+CH12+CI12)/$F12))</f>
        <v>0</v>
      </c>
      <c r="CL12" s="49">
        <f>IF($F12="","",(CI12/$F12))</f>
        <v>0</v>
      </c>
    </row>
    <row r="13" spans="1:90" s="52" customFormat="1" ht="14" x14ac:dyDescent="0.15">
      <c r="B13" s="47" t="s">
        <v>70</v>
      </c>
      <c r="C13" s="53">
        <v>126</v>
      </c>
      <c r="D13" s="53"/>
      <c r="E13" s="53"/>
      <c r="F13" s="48">
        <v>126</v>
      </c>
      <c r="G13" s="63">
        <v>109</v>
      </c>
      <c r="H13" s="55"/>
      <c r="I13" s="55">
        <v>2</v>
      </c>
      <c r="J13" s="55"/>
      <c r="K13" s="55">
        <f>F13-(G13+I13)</f>
        <v>15</v>
      </c>
      <c r="L13" s="56">
        <f>IF($F13="","",((G13+H13+I13+J13)/$F13))</f>
        <v>0.88095238095238093</v>
      </c>
      <c r="M13" s="50">
        <f>IF($F13="","",(J13/$F13))</f>
        <v>0</v>
      </c>
      <c r="N13" s="55">
        <v>97</v>
      </c>
      <c r="O13" s="55"/>
      <c r="P13" s="55">
        <v>9</v>
      </c>
      <c r="Q13" s="55"/>
      <c r="R13" s="55">
        <f>F13-N13-O13-P13-Q13</f>
        <v>20</v>
      </c>
      <c r="S13" s="56">
        <f>IF($F13="","",((N13+O13+P13+Q13)/$F13))</f>
        <v>0.84126984126984128</v>
      </c>
      <c r="T13" s="50">
        <f>IF($F13="","",(Q13/$F13))</f>
        <v>0</v>
      </c>
      <c r="U13" s="63">
        <v>91</v>
      </c>
      <c r="V13" s="55"/>
      <c r="W13" s="55">
        <v>3</v>
      </c>
      <c r="X13" s="55">
        <v>2</v>
      </c>
      <c r="Y13" s="55">
        <f>F13-X13-W13-U13</f>
        <v>30</v>
      </c>
      <c r="Z13" s="56">
        <f>IF($F13="","",((U13+V13+W13+X13)/$F13))</f>
        <v>0.76190476190476186</v>
      </c>
      <c r="AA13" s="50">
        <f>IF($F13="","",(X13/$F13))</f>
        <v>1.5873015873015872E-2</v>
      </c>
      <c r="AB13" s="55">
        <v>41</v>
      </c>
      <c r="AC13" s="55"/>
      <c r="AD13" s="55">
        <v>3</v>
      </c>
      <c r="AE13" s="55">
        <v>48</v>
      </c>
      <c r="AF13" s="55">
        <v>34</v>
      </c>
      <c r="AG13" s="56">
        <f>IF($F13="","",((AB13+AC13+AD13+AE13)/$F13))</f>
        <v>0.73015873015873012</v>
      </c>
      <c r="AH13" s="50">
        <f>IF($F13="","",(AE13/$F13))</f>
        <v>0.38095238095238093</v>
      </c>
      <c r="AI13" s="63"/>
      <c r="AJ13" s="55"/>
      <c r="AK13" s="55"/>
      <c r="AL13" s="55"/>
      <c r="AM13" s="55"/>
      <c r="AN13" s="56">
        <f>IF($F13="","",((AI13+AJ13+AK13+AL13)/$F13))</f>
        <v>0</v>
      </c>
      <c r="AO13" s="5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63"/>
      <c r="AX13" s="55"/>
      <c r="AY13" s="55"/>
      <c r="AZ13" s="55"/>
      <c r="BA13" s="55"/>
      <c r="BB13" s="56">
        <f>IF($F13="","",((AW13+AX13+AY13+AZ13)/$F13))</f>
        <v>0</v>
      </c>
      <c r="BC13" s="5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63"/>
      <c r="BL13" s="55"/>
      <c r="BM13" s="55"/>
      <c r="BN13" s="55"/>
      <c r="BO13" s="55"/>
      <c r="BP13" s="56">
        <f>IF($F13="","",((BK13+BL13+BM13+BN13)/$F13))</f>
        <v>0</v>
      </c>
      <c r="BQ13" s="5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8">
        <f>IF($F13="","",(BU13/$F13))</f>
        <v>0</v>
      </c>
      <c r="BY13" s="63"/>
      <c r="BZ13" s="55"/>
      <c r="CA13" s="55"/>
      <c r="CB13" s="55"/>
      <c r="CC13" s="55"/>
      <c r="CD13" s="56">
        <f>IF($F13="","",((BY13+BZ13+CA13+CB13)/$F13))</f>
        <v>0</v>
      </c>
      <c r="CE13" s="50">
        <f>IF($F13="","",(CB13/$F13))</f>
        <v>0</v>
      </c>
      <c r="CF13" s="63"/>
      <c r="CG13" s="55"/>
      <c r="CH13" s="55"/>
      <c r="CI13" s="55"/>
      <c r="CJ13" s="55"/>
      <c r="CK13" s="56">
        <f>IF($F13="","",((CF13+CG13+CH13+CI13)/$F13))</f>
        <v>0</v>
      </c>
      <c r="CL13" s="49">
        <f>IF($F13="","",(CI13/$F13))</f>
        <v>0</v>
      </c>
    </row>
    <row r="14" spans="1:90" s="52" customFormat="1" ht="14" x14ac:dyDescent="0.15">
      <c r="B14" s="47" t="s">
        <v>72</v>
      </c>
      <c r="C14" s="53">
        <v>150</v>
      </c>
      <c r="D14" s="53"/>
      <c r="E14" s="53"/>
      <c r="F14" s="48">
        <v>150</v>
      </c>
      <c r="G14" s="63">
        <v>127</v>
      </c>
      <c r="H14" s="55"/>
      <c r="I14" s="55">
        <v>4</v>
      </c>
      <c r="J14" s="55"/>
      <c r="K14" s="55">
        <f>F14-(G14+I14+J14)</f>
        <v>19</v>
      </c>
      <c r="L14" s="59">
        <f>IF($F14="","",((G14+H14+I14+J14)/$F14))</f>
        <v>0.87333333333333329</v>
      </c>
      <c r="M14" s="50">
        <f>IF($F14="","",(J14/$F14))</f>
        <v>0</v>
      </c>
      <c r="N14" s="55">
        <v>115</v>
      </c>
      <c r="O14" s="55"/>
      <c r="P14" s="55">
        <v>2</v>
      </c>
      <c r="Q14" s="55"/>
      <c r="R14" s="55">
        <f>F14-P14-N14</f>
        <v>33</v>
      </c>
      <c r="S14" s="56">
        <f>IF($F14="","",((N14+O14+P14+Q14)/$F14))</f>
        <v>0.78</v>
      </c>
      <c r="T14" s="50">
        <f>IF($F14="","",(Q14/$F14))</f>
        <v>0</v>
      </c>
      <c r="U14" s="63">
        <v>107</v>
      </c>
      <c r="V14" s="55"/>
      <c r="W14" s="55">
        <v>2</v>
      </c>
      <c r="X14" s="55">
        <v>1</v>
      </c>
      <c r="Y14" s="55">
        <f>F14-U14-W14-X14</f>
        <v>40</v>
      </c>
      <c r="Z14" s="59">
        <f>IF($F14="","",((U14+V14+W14+X14)/$F14))</f>
        <v>0.73333333333333328</v>
      </c>
      <c r="AA14" s="50">
        <f>IF($F14="","",(X14/$F14))</f>
        <v>6.6666666666666671E-3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63"/>
      <c r="AJ14" s="55"/>
      <c r="AK14" s="55"/>
      <c r="AL14" s="55"/>
      <c r="AM14" s="55"/>
      <c r="AN14" s="59">
        <f>IF($F14="","",((AI14+AJ14+AK14+AL14)/$F14))</f>
        <v>0</v>
      </c>
      <c r="AO14" s="5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63"/>
      <c r="AX14" s="55"/>
      <c r="AY14" s="55"/>
      <c r="AZ14" s="55"/>
      <c r="BA14" s="55"/>
      <c r="BB14" s="59">
        <f>IF($F14="","",((AW14+AX14+AY14+AZ14)/$F14))</f>
        <v>0</v>
      </c>
      <c r="BC14" s="5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63"/>
      <c r="BL14" s="55"/>
      <c r="BM14" s="55"/>
      <c r="BN14" s="55"/>
      <c r="BO14" s="55"/>
      <c r="BP14" s="59">
        <f>IF($F14="","",((BK14+BL14+BM14+BN14)/$F14))</f>
        <v>0</v>
      </c>
      <c r="BQ14" s="5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8">
        <f>IF($F14="","",(BU14/$F14))</f>
        <v>0</v>
      </c>
      <c r="BY14" s="63"/>
      <c r="BZ14" s="55"/>
      <c r="CA14" s="55"/>
      <c r="CB14" s="55"/>
      <c r="CC14" s="55"/>
      <c r="CD14" s="59">
        <f>IF($F14="","",((BY14+BZ14+CA14+CB14)/$F14))</f>
        <v>0</v>
      </c>
      <c r="CE14" s="50">
        <f>IF($F14="","",(CB14/$F14))</f>
        <v>0</v>
      </c>
      <c r="CF14" s="55"/>
      <c r="CG14" s="55"/>
      <c r="CH14" s="55"/>
      <c r="CI14" s="55"/>
      <c r="CJ14" s="55"/>
      <c r="CK14" s="56">
        <f>IF($F14="","",((CF14+CG14+CH14+CI14)/$F14))</f>
        <v>0</v>
      </c>
      <c r="CL14" s="59">
        <f>IF($F14="","",(CI14/$F14))</f>
        <v>0</v>
      </c>
    </row>
    <row r="15" spans="1:90" s="52" customFormat="1" ht="14" x14ac:dyDescent="0.15">
      <c r="B15" s="47" t="s">
        <v>73</v>
      </c>
      <c r="C15" s="53">
        <v>142</v>
      </c>
      <c r="D15" s="53"/>
      <c r="E15" s="53"/>
      <c r="F15" s="48">
        <v>142</v>
      </c>
      <c r="G15" s="83">
        <v>127</v>
      </c>
      <c r="H15" s="84"/>
      <c r="I15" s="84">
        <v>3</v>
      </c>
      <c r="J15" s="84"/>
      <c r="K15" s="84">
        <f>F15-(G15+I15+J15)</f>
        <v>12</v>
      </c>
      <c r="L15" s="85">
        <f>IF($F15="","",((G15+H15+I15+J15)/$F15))</f>
        <v>0.91549295774647887</v>
      </c>
      <c r="M15" s="86">
        <f>IF($F15="","",(J15/$F15))</f>
        <v>0</v>
      </c>
      <c r="N15" s="55">
        <v>126</v>
      </c>
      <c r="O15" s="55"/>
      <c r="P15" s="55">
        <v>1</v>
      </c>
      <c r="Q15" s="55"/>
      <c r="R15" s="55">
        <f>F15-N15-P15</f>
        <v>15</v>
      </c>
      <c r="S15" s="56">
        <f>IF($F15="","",((N15+O15+P15+Q15)/$F15))</f>
        <v>0.89436619718309862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83"/>
      <c r="BZ15" s="84"/>
      <c r="CA15" s="84"/>
      <c r="CB15" s="84"/>
      <c r="CC15" s="84"/>
      <c r="CD15" s="85">
        <f>IF($F15="","",((BY15+BZ15+CA15+CB15)/$F15))</f>
        <v>0</v>
      </c>
      <c r="CE15" s="86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49">
        <f>IF($F15="","",(CI15/$F15))</f>
        <v>0</v>
      </c>
    </row>
    <row r="16" spans="1:90" s="52" customFormat="1" ht="14" x14ac:dyDescent="0.15">
      <c r="B16" s="47" t="s">
        <v>74</v>
      </c>
      <c r="C16" s="53">
        <v>142</v>
      </c>
      <c r="D16" s="53"/>
      <c r="E16" s="53"/>
      <c r="F16" s="48">
        <v>142</v>
      </c>
      <c r="G16" s="90">
        <v>115</v>
      </c>
      <c r="H16" s="87"/>
      <c r="I16" s="87">
        <v>7</v>
      </c>
      <c r="J16" s="87"/>
      <c r="K16" s="87">
        <f>F16-(G16+I16+J16)</f>
        <v>20</v>
      </c>
      <c r="L16" s="88">
        <f>IF($F16="","",((G16+H16+I16+J16)/$F16))</f>
        <v>0.85915492957746475</v>
      </c>
      <c r="M16" s="89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0"/>
      <c r="V16" s="87"/>
      <c r="W16" s="87"/>
      <c r="X16" s="87"/>
      <c r="Y16" s="87"/>
      <c r="Z16" s="88">
        <f>IF($F16="","",((U16+V16+W16+X16)/$F16))</f>
        <v>0</v>
      </c>
      <c r="AA16" s="89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0"/>
      <c r="AJ16" s="87"/>
      <c r="AK16" s="87"/>
      <c r="AL16" s="87"/>
      <c r="AM16" s="87"/>
      <c r="AN16" s="88">
        <f>IF($F16="","",((AI16+AJ16+AK16+AL16)/$F16))</f>
        <v>0</v>
      </c>
      <c r="AO16" s="89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0"/>
      <c r="AX16" s="87"/>
      <c r="AY16" s="87"/>
      <c r="AZ16" s="87"/>
      <c r="BA16" s="87"/>
      <c r="BB16" s="88">
        <f>IF($F16="","",((AW16+AX16+AY16+AZ16)/$F16))</f>
        <v>0</v>
      </c>
      <c r="BC16" s="89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0"/>
      <c r="BL16" s="87"/>
      <c r="BM16" s="87"/>
      <c r="BN16" s="87"/>
      <c r="BO16" s="87"/>
      <c r="BP16" s="88">
        <f>IF($F16="","",((BK16+BL16+BM16+BN16)/$F16))</f>
        <v>0</v>
      </c>
      <c r="BQ16" s="89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0"/>
      <c r="BZ16" s="87"/>
      <c r="CA16" s="87"/>
      <c r="CB16" s="87"/>
      <c r="CC16" s="87"/>
      <c r="CD16" s="88">
        <f>IF($F16="","",((BY16+BZ16+CA16+CB16)/$F16))</f>
        <v>0</v>
      </c>
      <c r="CE16" s="8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49">
        <f>IF($F16="","",(CI16/$F16))</f>
        <v>0</v>
      </c>
    </row>
    <row r="17" spans="2:90" x14ac:dyDescent="0.15">
      <c r="B17" s="31"/>
      <c r="C17" s="31"/>
      <c r="D17" s="31"/>
      <c r="E17" s="31"/>
      <c r="F17" s="62"/>
      <c r="G17" s="31"/>
      <c r="H17" s="31"/>
      <c r="I17" s="31"/>
      <c r="J17" s="31"/>
      <c r="K17" s="31"/>
      <c r="L17" s="31"/>
      <c r="M17" s="31"/>
    </row>
    <row r="18" spans="2:90" s="36" customFormat="1" ht="16" customHeight="1" x14ac:dyDescent="0.15">
      <c r="B18" s="36" t="str">
        <f>"Transfer Retention - "&amp;$A$1</f>
        <v>Transfer Retention - Students Who Received a Pell Grant</v>
      </c>
    </row>
    <row r="19" spans="2:90" s="36" customFormat="1" ht="16.25" customHeigh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5">F21+D21+E21</f>
        <v>41</v>
      </c>
      <c r="D21" s="53"/>
      <c r="E21" s="53"/>
      <c r="F21" s="48">
        <v>41</v>
      </c>
      <c r="G21" s="54">
        <v>32</v>
      </c>
      <c r="H21" s="55"/>
      <c r="I21" s="55">
        <v>2</v>
      </c>
      <c r="J21" s="55"/>
      <c r="K21" s="55">
        <v>7</v>
      </c>
      <c r="L21" s="49">
        <f t="shared" ref="L21:L27" si="26">IF($F21="","",((G21+H21+I21+J21)/$F21))</f>
        <v>0.82926829268292679</v>
      </c>
      <c r="M21" s="50">
        <f t="shared" ref="M21:M27" si="27">IF($F21="","",(J21/$F21))</f>
        <v>0</v>
      </c>
      <c r="N21" s="54">
        <v>31</v>
      </c>
      <c r="O21" s="55"/>
      <c r="P21" s="55"/>
      <c r="Q21" s="55"/>
      <c r="R21" s="55">
        <v>10</v>
      </c>
      <c r="S21" s="49">
        <f t="shared" ref="S21:S27" si="28">IF($F21="","",((N21+O21+P21+Q21)/$F21))</f>
        <v>0.75609756097560976</v>
      </c>
      <c r="T21" s="50">
        <f t="shared" ref="T21:T27" si="29">IF($F21="","",(Q21/$F21))</f>
        <v>0</v>
      </c>
      <c r="U21" s="54">
        <v>17</v>
      </c>
      <c r="V21" s="55"/>
      <c r="W21" s="55">
        <v>1</v>
      </c>
      <c r="X21" s="55">
        <v>11</v>
      </c>
      <c r="Y21" s="55">
        <v>12</v>
      </c>
      <c r="Z21" s="49">
        <f t="shared" ref="Z21:Z27" si="30">IF($F21="","",((U21+V21+W21+X21)/$F21))</f>
        <v>0.70731707317073167</v>
      </c>
      <c r="AA21" s="50">
        <f t="shared" ref="AA21:AA27" si="31">IF($F21="","",(X21/$F21))</f>
        <v>0.26829268292682928</v>
      </c>
      <c r="AB21" s="54">
        <v>5</v>
      </c>
      <c r="AC21" s="55"/>
      <c r="AD21" s="55">
        <v>1</v>
      </c>
      <c r="AE21" s="55">
        <v>22</v>
      </c>
      <c r="AF21" s="55">
        <v>13</v>
      </c>
      <c r="AG21" s="49">
        <f t="shared" ref="AG21:AG27" si="32">IF($F21="","",((AB21+AC21+AD21+AE21)/$F21))</f>
        <v>0.68292682926829273</v>
      </c>
      <c r="AH21" s="50">
        <f t="shared" ref="AH21:AH27" si="33">IF($F21="","",(AE21/$F21))</f>
        <v>0.53658536585365857</v>
      </c>
      <c r="AI21" s="54">
        <v>1</v>
      </c>
      <c r="AJ21" s="55"/>
      <c r="AK21" s="55"/>
      <c r="AL21" s="55">
        <v>28</v>
      </c>
      <c r="AM21" s="55">
        <v>12</v>
      </c>
      <c r="AN21" s="49">
        <f t="shared" ref="AN21:AN27" si="34">IF($F21="","",((AI21+AJ21+AK21+AL21)/$F21))</f>
        <v>0.70731707317073167</v>
      </c>
      <c r="AO21" s="50">
        <f t="shared" ref="AO21:AO27" si="35">IF($F21="","",(AL21/$F21))</f>
        <v>0.68292682926829273</v>
      </c>
      <c r="AP21" s="54"/>
      <c r="AQ21" s="55"/>
      <c r="AR21" s="55">
        <v>1</v>
      </c>
      <c r="AS21" s="55">
        <v>28</v>
      </c>
      <c r="AT21" s="55">
        <v>12</v>
      </c>
      <c r="AU21" s="49">
        <f t="shared" ref="AU21:AU27" si="36">IF($F21="","",((AP21+AQ21+AR21+AS21)/$F21))</f>
        <v>0.70731707317073167</v>
      </c>
      <c r="AV21" s="50">
        <f t="shared" ref="AV21:AV27" si="37">IF($F21="","",(AS21/$F21))</f>
        <v>0.68292682926829273</v>
      </c>
      <c r="AW21" s="54"/>
      <c r="AX21" s="55"/>
      <c r="AY21" s="55"/>
      <c r="AZ21" s="55">
        <v>28</v>
      </c>
      <c r="BA21" s="55">
        <v>13</v>
      </c>
      <c r="BB21" s="49">
        <f t="shared" ref="BB21:BB27" si="38">IF($F21="","",((AW21+AX21+AY21+AZ21)/$F21))</f>
        <v>0.68292682926829273</v>
      </c>
      <c r="BC21" s="50">
        <f t="shared" ref="BC21:BC27" si="39">IF($F21="","",(AZ21/$F21))</f>
        <v>0.68292682926829273</v>
      </c>
      <c r="BD21" s="54"/>
      <c r="BE21" s="55"/>
      <c r="BF21" s="55"/>
      <c r="BG21" s="55">
        <v>28</v>
      </c>
      <c r="BH21" s="55">
        <v>13</v>
      </c>
      <c r="BI21" s="49">
        <f t="shared" ref="BI21:BI27" si="40">IF($F21="","",((BD21+BE21+BF21+BG21)/$F21))</f>
        <v>0.68292682926829273</v>
      </c>
      <c r="BJ21" s="50">
        <f t="shared" ref="BJ21:BJ27" si="41">IF($F21="","",(BG21/$F21))</f>
        <v>0.68292682926829273</v>
      </c>
      <c r="BK21" s="54"/>
      <c r="BL21" s="55"/>
      <c r="BM21" s="55"/>
      <c r="BN21" s="55">
        <v>28</v>
      </c>
      <c r="BO21" s="55">
        <f>F21-BN21</f>
        <v>13</v>
      </c>
      <c r="BP21" s="49">
        <f t="shared" ref="BP21:BP27" si="42">IF($F21="","",((BK21+BL21+BM21+BN21)/$F21))</f>
        <v>0.68292682926829273</v>
      </c>
      <c r="BQ21" s="50">
        <f t="shared" ref="BQ21:BQ27" si="43">IF($F21="","",(BN21/$F21))</f>
        <v>0.68292682926829273</v>
      </c>
      <c r="BR21" s="54"/>
      <c r="BS21" s="55"/>
      <c r="BT21" s="55"/>
      <c r="BU21" s="55">
        <v>28</v>
      </c>
      <c r="BV21" s="55">
        <v>13</v>
      </c>
      <c r="BW21" s="49">
        <f t="shared" ref="BW21:BW27" si="44">IF($F21="","",((BR21+BS21+BT21+BU21)/$F21))</f>
        <v>0.68292682926829273</v>
      </c>
      <c r="BX21" s="49">
        <f t="shared" ref="BX21:BX27" si="45">IF($F21="","",(BU21/$F21))</f>
        <v>0.68292682926829273</v>
      </c>
      <c r="BY21" s="54"/>
      <c r="BZ21" s="55"/>
      <c r="CA21" s="55"/>
      <c r="CB21" s="55">
        <v>28</v>
      </c>
      <c r="CC21" s="55">
        <v>13</v>
      </c>
      <c r="CD21" s="49">
        <f t="shared" ref="CD21:CD27" si="46">IF($F21="","",((BY21+BZ21+CA21+CB21)/$F21))</f>
        <v>0.68292682926829273</v>
      </c>
      <c r="CE21" s="49">
        <f t="shared" ref="CE21:CE27" si="47">IF($F21="","",(CB21/$F21))</f>
        <v>0.68292682926829273</v>
      </c>
      <c r="CF21" s="54"/>
      <c r="CG21" s="55"/>
      <c r="CH21" s="55"/>
      <c r="CI21" s="55">
        <v>28</v>
      </c>
      <c r="CJ21" s="55">
        <v>13</v>
      </c>
      <c r="CK21" s="49">
        <f t="shared" ref="CK21:CK27" si="48">IF($F21="","",((CF21+CG21+CH21+CI21)/$F21))</f>
        <v>0.68292682926829273</v>
      </c>
      <c r="CL21" s="49">
        <f t="shared" ref="CL21:CL27" si="49">IF($F21="","",(CI21/$F21))</f>
        <v>0.68292682926829273</v>
      </c>
    </row>
    <row r="22" spans="2:90" s="52" customFormat="1" ht="14" x14ac:dyDescent="0.15">
      <c r="B22" s="47" t="s">
        <v>25</v>
      </c>
      <c r="C22" s="53">
        <f t="shared" si="25"/>
        <v>54</v>
      </c>
      <c r="D22" s="53"/>
      <c r="E22" s="53"/>
      <c r="F22" s="48">
        <v>54</v>
      </c>
      <c r="G22" s="54">
        <v>44</v>
      </c>
      <c r="H22" s="55"/>
      <c r="I22" s="55">
        <v>2</v>
      </c>
      <c r="J22" s="55"/>
      <c r="K22" s="55">
        <v>8</v>
      </c>
      <c r="L22" s="49">
        <f t="shared" si="26"/>
        <v>0.85185185185185186</v>
      </c>
      <c r="M22" s="50">
        <f t="shared" si="27"/>
        <v>0</v>
      </c>
      <c r="N22" s="54">
        <v>36</v>
      </c>
      <c r="O22" s="55"/>
      <c r="P22" s="55"/>
      <c r="Q22" s="55">
        <v>6</v>
      </c>
      <c r="R22" s="55">
        <v>12</v>
      </c>
      <c r="S22" s="49">
        <f t="shared" si="28"/>
        <v>0.77777777777777779</v>
      </c>
      <c r="T22" s="50">
        <f t="shared" si="29"/>
        <v>0.1111111111111111</v>
      </c>
      <c r="U22" s="54">
        <v>20</v>
      </c>
      <c r="V22" s="55"/>
      <c r="W22" s="55">
        <v>4</v>
      </c>
      <c r="X22" s="55">
        <v>16</v>
      </c>
      <c r="Y22" s="55">
        <v>14</v>
      </c>
      <c r="Z22" s="49">
        <f t="shared" si="30"/>
        <v>0.7407407407407407</v>
      </c>
      <c r="AA22" s="50">
        <f t="shared" si="31"/>
        <v>0.29629629629629628</v>
      </c>
      <c r="AB22" s="54">
        <v>9</v>
      </c>
      <c r="AC22" s="55"/>
      <c r="AD22" s="55">
        <v>1</v>
      </c>
      <c r="AE22" s="55">
        <v>28</v>
      </c>
      <c r="AF22" s="55">
        <v>16</v>
      </c>
      <c r="AG22" s="49">
        <f t="shared" si="32"/>
        <v>0.70370370370370372</v>
      </c>
      <c r="AH22" s="50">
        <f t="shared" si="33"/>
        <v>0.51851851851851849</v>
      </c>
      <c r="AI22" s="54">
        <v>3</v>
      </c>
      <c r="AJ22" s="55"/>
      <c r="AK22" s="55"/>
      <c r="AL22" s="55">
        <v>34</v>
      </c>
      <c r="AM22" s="55">
        <v>17</v>
      </c>
      <c r="AN22" s="49">
        <f t="shared" si="34"/>
        <v>0.68518518518518523</v>
      </c>
      <c r="AO22" s="50">
        <f t="shared" si="35"/>
        <v>0.62962962962962965</v>
      </c>
      <c r="AP22" s="54">
        <v>1</v>
      </c>
      <c r="AQ22" s="55"/>
      <c r="AR22" s="55"/>
      <c r="AS22" s="55">
        <v>36</v>
      </c>
      <c r="AT22" s="55">
        <v>17</v>
      </c>
      <c r="AU22" s="49">
        <f t="shared" si="36"/>
        <v>0.68518518518518523</v>
      </c>
      <c r="AV22" s="50">
        <f t="shared" si="37"/>
        <v>0.66666666666666663</v>
      </c>
      <c r="AW22" s="54"/>
      <c r="AX22" s="55"/>
      <c r="AY22" s="55"/>
      <c r="AZ22" s="55">
        <v>37</v>
      </c>
      <c r="BA22" s="55">
        <v>17</v>
      </c>
      <c r="BB22" s="49">
        <f t="shared" si="38"/>
        <v>0.68518518518518523</v>
      </c>
      <c r="BC22" s="50">
        <f t="shared" si="39"/>
        <v>0.68518518518518523</v>
      </c>
      <c r="BD22" s="54"/>
      <c r="BE22" s="55"/>
      <c r="BF22" s="55"/>
      <c r="BG22" s="55">
        <v>37</v>
      </c>
      <c r="BH22" s="55">
        <f>F22-BG22</f>
        <v>17</v>
      </c>
      <c r="BI22" s="49">
        <f t="shared" si="40"/>
        <v>0.68518518518518523</v>
      </c>
      <c r="BJ22" s="50">
        <f t="shared" si="41"/>
        <v>0.68518518518518523</v>
      </c>
      <c r="BK22" s="54"/>
      <c r="BL22" s="55"/>
      <c r="BM22" s="55"/>
      <c r="BN22" s="55">
        <v>37</v>
      </c>
      <c r="BO22" s="55">
        <f>F22-BN22</f>
        <v>17</v>
      </c>
      <c r="BP22" s="49">
        <f t="shared" si="42"/>
        <v>0.68518518518518523</v>
      </c>
      <c r="BQ22" s="50">
        <f t="shared" si="43"/>
        <v>0.68518518518518523</v>
      </c>
      <c r="BR22" s="54"/>
      <c r="BS22" s="55"/>
      <c r="BT22" s="55"/>
      <c r="BU22" s="55">
        <v>37</v>
      </c>
      <c r="BV22" s="55">
        <v>17</v>
      </c>
      <c r="BW22" s="49">
        <f t="shared" si="44"/>
        <v>0.68518518518518523</v>
      </c>
      <c r="BX22" s="49">
        <f t="shared" si="45"/>
        <v>0.68518518518518523</v>
      </c>
      <c r="BY22" s="54"/>
      <c r="BZ22" s="55"/>
      <c r="CA22" s="55"/>
      <c r="CB22" s="55">
        <v>37</v>
      </c>
      <c r="CC22" s="55">
        <v>17</v>
      </c>
      <c r="CD22" s="49">
        <f t="shared" si="46"/>
        <v>0.68518518518518523</v>
      </c>
      <c r="CE22" s="49">
        <f t="shared" si="47"/>
        <v>0.68518518518518523</v>
      </c>
      <c r="CF22" s="54"/>
      <c r="CG22" s="55"/>
      <c r="CH22" s="55"/>
      <c r="CI22" s="55"/>
      <c r="CJ22" s="55"/>
      <c r="CK22" s="49">
        <f t="shared" si="48"/>
        <v>0</v>
      </c>
      <c r="CL22" s="49">
        <f t="shared" si="49"/>
        <v>0</v>
      </c>
    </row>
    <row r="23" spans="2:90" s="52" customFormat="1" ht="14" x14ac:dyDescent="0.15">
      <c r="B23" s="47" t="s">
        <v>26</v>
      </c>
      <c r="C23" s="53">
        <f t="shared" si="25"/>
        <v>40</v>
      </c>
      <c r="D23" s="53"/>
      <c r="E23" s="53"/>
      <c r="F23" s="48">
        <v>40</v>
      </c>
      <c r="G23" s="54">
        <v>30</v>
      </c>
      <c r="H23" s="55"/>
      <c r="I23" s="55"/>
      <c r="J23" s="55"/>
      <c r="K23" s="55">
        <v>10</v>
      </c>
      <c r="L23" s="49">
        <f t="shared" si="26"/>
        <v>0.75</v>
      </c>
      <c r="M23" s="50">
        <f t="shared" si="27"/>
        <v>0</v>
      </c>
      <c r="N23" s="54">
        <v>22</v>
      </c>
      <c r="O23" s="55">
        <v>1</v>
      </c>
      <c r="P23" s="55">
        <v>1</v>
      </c>
      <c r="Q23" s="55">
        <v>4</v>
      </c>
      <c r="R23" s="55">
        <v>12</v>
      </c>
      <c r="S23" s="49">
        <f t="shared" si="28"/>
        <v>0.7</v>
      </c>
      <c r="T23" s="50">
        <f t="shared" si="29"/>
        <v>0.1</v>
      </c>
      <c r="U23" s="54">
        <v>17</v>
      </c>
      <c r="V23" s="55"/>
      <c r="W23" s="55"/>
      <c r="X23" s="55">
        <v>10</v>
      </c>
      <c r="Y23" s="55">
        <v>13</v>
      </c>
      <c r="Z23" s="49">
        <f t="shared" si="30"/>
        <v>0.67500000000000004</v>
      </c>
      <c r="AA23" s="50">
        <f t="shared" si="31"/>
        <v>0.25</v>
      </c>
      <c r="AB23" s="54">
        <v>6</v>
      </c>
      <c r="AC23" s="55"/>
      <c r="AD23" s="55">
        <v>1</v>
      </c>
      <c r="AE23" s="55">
        <v>18</v>
      </c>
      <c r="AF23" s="55">
        <v>15</v>
      </c>
      <c r="AG23" s="49">
        <f t="shared" si="32"/>
        <v>0.625</v>
      </c>
      <c r="AH23" s="50">
        <f t="shared" si="33"/>
        <v>0.45</v>
      </c>
      <c r="AI23" s="54">
        <v>1</v>
      </c>
      <c r="AJ23" s="55"/>
      <c r="AK23" s="55">
        <v>1</v>
      </c>
      <c r="AL23" s="55">
        <v>23</v>
      </c>
      <c r="AM23" s="55">
        <v>15</v>
      </c>
      <c r="AN23" s="49">
        <f t="shared" si="34"/>
        <v>0.625</v>
      </c>
      <c r="AO23" s="50">
        <f t="shared" si="35"/>
        <v>0.57499999999999996</v>
      </c>
      <c r="AP23" s="54">
        <v>1</v>
      </c>
      <c r="AQ23" s="55"/>
      <c r="AR23" s="55"/>
      <c r="AS23" s="55">
        <v>24</v>
      </c>
      <c r="AT23" s="55">
        <v>15</v>
      </c>
      <c r="AU23" s="49">
        <f t="shared" si="36"/>
        <v>0.625</v>
      </c>
      <c r="AV23" s="50">
        <f t="shared" si="37"/>
        <v>0.6</v>
      </c>
      <c r="AW23" s="54"/>
      <c r="AX23" s="55"/>
      <c r="AY23" s="55"/>
      <c r="AZ23" s="55">
        <v>24</v>
      </c>
      <c r="BA23" s="55">
        <f>F23-AZ23</f>
        <v>16</v>
      </c>
      <c r="BB23" s="49">
        <f t="shared" si="38"/>
        <v>0.6</v>
      </c>
      <c r="BC23" s="50">
        <f t="shared" si="39"/>
        <v>0.6</v>
      </c>
      <c r="BD23" s="54"/>
      <c r="BE23" s="55"/>
      <c r="BF23" s="55"/>
      <c r="BG23" s="55">
        <v>25</v>
      </c>
      <c r="BH23" s="55">
        <f>F23-BD23-BE23-BF23-BG23</f>
        <v>15</v>
      </c>
      <c r="BI23" s="49">
        <f t="shared" si="40"/>
        <v>0.625</v>
      </c>
      <c r="BJ23" s="50">
        <f t="shared" si="41"/>
        <v>0.625</v>
      </c>
      <c r="BK23" s="54"/>
      <c r="BL23" s="55"/>
      <c r="BM23" s="55"/>
      <c r="BN23" s="55">
        <v>25</v>
      </c>
      <c r="BO23" s="55">
        <v>15</v>
      </c>
      <c r="BP23" s="49">
        <f t="shared" si="42"/>
        <v>0.625</v>
      </c>
      <c r="BQ23" s="50">
        <f t="shared" si="43"/>
        <v>0.625</v>
      </c>
      <c r="BR23" s="54"/>
      <c r="BS23" s="55"/>
      <c r="BT23" s="55"/>
      <c r="BU23" s="55">
        <v>25</v>
      </c>
      <c r="BV23" s="55">
        <v>15</v>
      </c>
      <c r="BW23" s="49">
        <f t="shared" si="44"/>
        <v>0.625</v>
      </c>
      <c r="BX23" s="49">
        <f t="shared" si="45"/>
        <v>0.625</v>
      </c>
      <c r="BY23" s="54"/>
      <c r="BZ23" s="55"/>
      <c r="CA23" s="55"/>
      <c r="CB23" s="55"/>
      <c r="CC23" s="55"/>
      <c r="CD23" s="49">
        <f t="shared" si="46"/>
        <v>0</v>
      </c>
      <c r="CE23" s="49">
        <f t="shared" si="47"/>
        <v>0</v>
      </c>
      <c r="CF23" s="54"/>
      <c r="CG23" s="55"/>
      <c r="CH23" s="55"/>
      <c r="CI23" s="55"/>
      <c r="CJ23" s="55"/>
      <c r="CK23" s="49">
        <f t="shared" si="48"/>
        <v>0</v>
      </c>
      <c r="CL23" s="49">
        <f t="shared" si="49"/>
        <v>0</v>
      </c>
    </row>
    <row r="24" spans="2:90" s="52" customFormat="1" ht="14" x14ac:dyDescent="0.15">
      <c r="B24" s="47" t="s">
        <v>27</v>
      </c>
      <c r="C24" s="53">
        <f t="shared" si="25"/>
        <v>61</v>
      </c>
      <c r="D24" s="53"/>
      <c r="E24" s="53"/>
      <c r="F24" s="48">
        <v>61</v>
      </c>
      <c r="G24" s="54">
        <v>44</v>
      </c>
      <c r="H24" s="55"/>
      <c r="I24" s="55">
        <v>9</v>
      </c>
      <c r="J24" s="55"/>
      <c r="K24" s="55">
        <v>8</v>
      </c>
      <c r="L24" s="49">
        <f t="shared" si="26"/>
        <v>0.86885245901639341</v>
      </c>
      <c r="M24" s="50">
        <f t="shared" si="27"/>
        <v>0</v>
      </c>
      <c r="N24" s="54">
        <v>38</v>
      </c>
      <c r="O24" s="55"/>
      <c r="P24" s="55">
        <v>3</v>
      </c>
      <c r="Q24" s="55">
        <v>5</v>
      </c>
      <c r="R24" s="55">
        <v>15</v>
      </c>
      <c r="S24" s="49">
        <f t="shared" si="28"/>
        <v>0.75409836065573765</v>
      </c>
      <c r="T24" s="50">
        <f t="shared" si="29"/>
        <v>8.1967213114754092E-2</v>
      </c>
      <c r="U24" s="54">
        <v>19</v>
      </c>
      <c r="V24" s="55"/>
      <c r="W24" s="55">
        <v>5</v>
      </c>
      <c r="X24" s="55">
        <v>18</v>
      </c>
      <c r="Y24" s="55">
        <v>19</v>
      </c>
      <c r="Z24" s="49">
        <f t="shared" si="30"/>
        <v>0.68852459016393441</v>
      </c>
      <c r="AA24" s="50">
        <f t="shared" si="31"/>
        <v>0.29508196721311475</v>
      </c>
      <c r="AB24" s="54">
        <v>8</v>
      </c>
      <c r="AC24" s="55"/>
      <c r="AD24" s="55"/>
      <c r="AE24" s="55">
        <v>29</v>
      </c>
      <c r="AF24" s="55">
        <v>24</v>
      </c>
      <c r="AG24" s="49">
        <f t="shared" si="32"/>
        <v>0.60655737704918034</v>
      </c>
      <c r="AH24" s="50">
        <f t="shared" si="33"/>
        <v>0.47540983606557374</v>
      </c>
      <c r="AI24" s="54"/>
      <c r="AJ24" s="55"/>
      <c r="AK24" s="55">
        <v>1</v>
      </c>
      <c r="AL24" s="55">
        <v>33</v>
      </c>
      <c r="AM24" s="55">
        <v>27</v>
      </c>
      <c r="AN24" s="49">
        <f t="shared" si="34"/>
        <v>0.55737704918032782</v>
      </c>
      <c r="AO24" s="50">
        <f t="shared" si="35"/>
        <v>0.54098360655737709</v>
      </c>
      <c r="AP24" s="54"/>
      <c r="AQ24" s="55"/>
      <c r="AR24" s="55"/>
      <c r="AS24" s="55">
        <v>34</v>
      </c>
      <c r="AT24" s="55">
        <f>F24-AS24</f>
        <v>27</v>
      </c>
      <c r="AU24" s="49">
        <f t="shared" si="36"/>
        <v>0.55737704918032782</v>
      </c>
      <c r="AV24" s="50">
        <f t="shared" si="37"/>
        <v>0.55737704918032782</v>
      </c>
      <c r="AW24" s="54"/>
      <c r="AX24" s="55"/>
      <c r="AY24" s="55"/>
      <c r="AZ24" s="55">
        <v>34</v>
      </c>
      <c r="BA24" s="55">
        <v>27</v>
      </c>
      <c r="BB24" s="49">
        <f t="shared" si="38"/>
        <v>0.55737704918032782</v>
      </c>
      <c r="BC24" s="50">
        <f t="shared" si="39"/>
        <v>0.55737704918032782</v>
      </c>
      <c r="BD24" s="54"/>
      <c r="BE24" s="55"/>
      <c r="BF24" s="55"/>
      <c r="BG24" s="55">
        <v>34</v>
      </c>
      <c r="BH24" s="55">
        <v>27</v>
      </c>
      <c r="BI24" s="49">
        <f t="shared" si="40"/>
        <v>0.55737704918032782</v>
      </c>
      <c r="BJ24" s="50">
        <f t="shared" si="41"/>
        <v>0.55737704918032782</v>
      </c>
      <c r="BK24" s="54"/>
      <c r="BL24" s="55"/>
      <c r="BM24" s="55"/>
      <c r="BN24" s="55">
        <v>34</v>
      </c>
      <c r="BO24" s="55">
        <v>27</v>
      </c>
      <c r="BP24" s="49">
        <f t="shared" si="42"/>
        <v>0.55737704918032782</v>
      </c>
      <c r="BQ24" s="50">
        <f t="shared" si="43"/>
        <v>0.55737704918032782</v>
      </c>
      <c r="BR24" s="54"/>
      <c r="BS24" s="55"/>
      <c r="BT24" s="55"/>
      <c r="BU24" s="55"/>
      <c r="BV24" s="55"/>
      <c r="BW24" s="49">
        <f t="shared" si="44"/>
        <v>0</v>
      </c>
      <c r="BX24" s="49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49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49">
        <f t="shared" si="49"/>
        <v>0</v>
      </c>
    </row>
    <row r="25" spans="2:90" s="52" customFormat="1" ht="14" x14ac:dyDescent="0.15">
      <c r="B25" s="47" t="s">
        <v>47</v>
      </c>
      <c r="C25" s="53">
        <f t="shared" si="25"/>
        <v>60</v>
      </c>
      <c r="D25" s="53"/>
      <c r="E25" s="53"/>
      <c r="F25" s="48">
        <v>60</v>
      </c>
      <c r="G25" s="54">
        <v>55</v>
      </c>
      <c r="H25" s="55"/>
      <c r="I25" s="55">
        <v>3</v>
      </c>
      <c r="J25" s="55"/>
      <c r="K25" s="55">
        <v>2</v>
      </c>
      <c r="L25" s="100">
        <f t="shared" si="26"/>
        <v>0.96666666666666667</v>
      </c>
      <c r="M25" s="101">
        <f t="shared" si="27"/>
        <v>0</v>
      </c>
      <c r="N25" s="54">
        <v>48</v>
      </c>
      <c r="O25" s="55"/>
      <c r="P25" s="55"/>
      <c r="Q25" s="55">
        <v>5</v>
      </c>
      <c r="R25" s="55">
        <v>7</v>
      </c>
      <c r="S25" s="100">
        <f t="shared" si="28"/>
        <v>0.8833333333333333</v>
      </c>
      <c r="T25" s="50">
        <f t="shared" si="29"/>
        <v>8.3333333333333329E-2</v>
      </c>
      <c r="U25" s="54">
        <v>27</v>
      </c>
      <c r="V25" s="55"/>
      <c r="W25" s="55">
        <v>2</v>
      </c>
      <c r="X25" s="55">
        <v>20</v>
      </c>
      <c r="Y25" s="55">
        <v>11</v>
      </c>
      <c r="Z25" s="100">
        <f t="shared" si="30"/>
        <v>0.81666666666666665</v>
      </c>
      <c r="AA25" s="101">
        <f t="shared" si="31"/>
        <v>0.33333333333333331</v>
      </c>
      <c r="AB25" s="54">
        <v>14</v>
      </c>
      <c r="AC25" s="55"/>
      <c r="AD25" s="55"/>
      <c r="AE25" s="55">
        <v>34</v>
      </c>
      <c r="AF25" s="55">
        <v>12</v>
      </c>
      <c r="AG25" s="100">
        <f t="shared" si="32"/>
        <v>0.8</v>
      </c>
      <c r="AH25" s="50">
        <f t="shared" si="33"/>
        <v>0.56666666666666665</v>
      </c>
      <c r="AI25" s="54">
        <v>2</v>
      </c>
      <c r="AJ25" s="55"/>
      <c r="AK25" s="55"/>
      <c r="AL25" s="55">
        <v>46</v>
      </c>
      <c r="AM25" s="55">
        <f>F25-(AI25+AL25)</f>
        <v>12</v>
      </c>
      <c r="AN25" s="100">
        <f t="shared" si="34"/>
        <v>0.8</v>
      </c>
      <c r="AO25" s="101">
        <f t="shared" si="35"/>
        <v>0.76666666666666672</v>
      </c>
      <c r="AP25" s="54">
        <v>1</v>
      </c>
      <c r="AQ25" s="55"/>
      <c r="AR25" s="55"/>
      <c r="AS25" s="55">
        <v>47</v>
      </c>
      <c r="AT25" s="55">
        <f>F25-AP25-AQ25-AR25-AS25</f>
        <v>12</v>
      </c>
      <c r="AU25" s="49">
        <f t="shared" si="36"/>
        <v>0.8</v>
      </c>
      <c r="AV25" s="50">
        <f t="shared" si="37"/>
        <v>0.78333333333333333</v>
      </c>
      <c r="AW25" s="54">
        <v>1</v>
      </c>
      <c r="AX25" s="55"/>
      <c r="AY25" s="55"/>
      <c r="AZ25" s="55">
        <v>47</v>
      </c>
      <c r="BA25" s="55">
        <f>F25-AZ25-AW25</f>
        <v>12</v>
      </c>
      <c r="BB25" s="100">
        <f t="shared" si="38"/>
        <v>0.8</v>
      </c>
      <c r="BC25" s="101">
        <f t="shared" si="39"/>
        <v>0.78333333333333333</v>
      </c>
      <c r="BD25" s="54">
        <v>1</v>
      </c>
      <c r="BE25" s="55"/>
      <c r="BF25" s="55"/>
      <c r="BG25" s="55">
        <v>47</v>
      </c>
      <c r="BH25" s="55">
        <v>12</v>
      </c>
      <c r="BI25" s="100">
        <f t="shared" si="40"/>
        <v>0.8</v>
      </c>
      <c r="BJ25" s="50">
        <f t="shared" si="41"/>
        <v>0.78333333333333333</v>
      </c>
      <c r="BK25" s="54"/>
      <c r="BL25" s="55"/>
      <c r="BM25" s="55"/>
      <c r="BN25" s="55"/>
      <c r="BO25" s="55"/>
      <c r="BP25" s="100">
        <f t="shared" si="42"/>
        <v>0</v>
      </c>
      <c r="BQ25" s="101">
        <f t="shared" si="43"/>
        <v>0</v>
      </c>
      <c r="BR25" s="54"/>
      <c r="BS25" s="55"/>
      <c r="BT25" s="55"/>
      <c r="BU25" s="55"/>
      <c r="BV25" s="55"/>
      <c r="BW25" s="100">
        <f t="shared" si="44"/>
        <v>0</v>
      </c>
      <c r="BX25" s="49">
        <f t="shared" si="45"/>
        <v>0</v>
      </c>
      <c r="BY25" s="54"/>
      <c r="BZ25" s="55"/>
      <c r="CA25" s="55"/>
      <c r="CB25" s="55"/>
      <c r="CC25" s="55"/>
      <c r="CD25" s="100">
        <f t="shared" si="46"/>
        <v>0</v>
      </c>
      <c r="CE25" s="49">
        <f t="shared" si="47"/>
        <v>0</v>
      </c>
      <c r="CF25" s="54"/>
      <c r="CG25" s="55"/>
      <c r="CH25" s="55"/>
      <c r="CI25" s="55"/>
      <c r="CJ25" s="55"/>
      <c r="CK25" s="100">
        <f t="shared" si="48"/>
        <v>0</v>
      </c>
      <c r="CL25" s="49">
        <f t="shared" si="49"/>
        <v>0</v>
      </c>
    </row>
    <row r="26" spans="2:90" s="52" customFormat="1" ht="14" x14ac:dyDescent="0.15">
      <c r="B26" s="47" t="s">
        <v>48</v>
      </c>
      <c r="C26" s="53">
        <f t="shared" si="25"/>
        <v>95</v>
      </c>
      <c r="D26" s="53"/>
      <c r="E26" s="53"/>
      <c r="F26" s="48">
        <v>95</v>
      </c>
      <c r="G26" s="54">
        <v>87</v>
      </c>
      <c r="H26" s="55"/>
      <c r="I26" s="55">
        <v>4</v>
      </c>
      <c r="J26" s="55"/>
      <c r="K26" s="55">
        <v>4</v>
      </c>
      <c r="L26" s="56">
        <f t="shared" si="26"/>
        <v>0.95789473684210524</v>
      </c>
      <c r="M26" s="57">
        <f t="shared" si="27"/>
        <v>0</v>
      </c>
      <c r="N26" s="55">
        <v>73</v>
      </c>
      <c r="O26" s="55"/>
      <c r="P26" s="55">
        <v>1</v>
      </c>
      <c r="Q26" s="55">
        <v>9</v>
      </c>
      <c r="R26" s="55">
        <v>12</v>
      </c>
      <c r="S26" s="56">
        <f t="shared" si="28"/>
        <v>0.87368421052631584</v>
      </c>
      <c r="T26" s="50">
        <f t="shared" si="29"/>
        <v>9.4736842105263161E-2</v>
      </c>
      <c r="U26" s="54">
        <v>36</v>
      </c>
      <c r="V26" s="55"/>
      <c r="W26" s="55">
        <v>2</v>
      </c>
      <c r="X26" s="55">
        <v>37</v>
      </c>
      <c r="Y26" s="55">
        <v>20</v>
      </c>
      <c r="Z26" s="56">
        <f t="shared" si="30"/>
        <v>0.78947368421052633</v>
      </c>
      <c r="AA26" s="57">
        <f t="shared" si="31"/>
        <v>0.38947368421052631</v>
      </c>
      <c r="AB26" s="55">
        <v>9</v>
      </c>
      <c r="AC26" s="55"/>
      <c r="AD26" s="55">
        <v>1</v>
      </c>
      <c r="AE26" s="55">
        <v>62</v>
      </c>
      <c r="AF26" s="55">
        <f>F26-(AB26+AD26+AE26)</f>
        <v>23</v>
      </c>
      <c r="AG26" s="56">
        <f t="shared" si="32"/>
        <v>0.75789473684210529</v>
      </c>
      <c r="AH26" s="50">
        <f t="shared" si="33"/>
        <v>0.65263157894736845</v>
      </c>
      <c r="AI26" s="54">
        <v>1</v>
      </c>
      <c r="AJ26" s="55"/>
      <c r="AK26" s="55"/>
      <c r="AL26" s="55">
        <v>73</v>
      </c>
      <c r="AM26" s="55">
        <f>F26-AI26-AJ26-AK26-AL26</f>
        <v>21</v>
      </c>
      <c r="AN26" s="56">
        <f t="shared" si="34"/>
        <v>0.77894736842105261</v>
      </c>
      <c r="AO26" s="57">
        <f t="shared" si="35"/>
        <v>0.76842105263157889</v>
      </c>
      <c r="AP26" s="54"/>
      <c r="AQ26" s="55"/>
      <c r="AR26" s="55"/>
      <c r="AS26" s="55">
        <v>73</v>
      </c>
      <c r="AT26" s="55">
        <v>22</v>
      </c>
      <c r="AU26" s="100">
        <f t="shared" si="36"/>
        <v>0.76842105263157889</v>
      </c>
      <c r="AV26" s="50">
        <f t="shared" si="37"/>
        <v>0.76842105263157889</v>
      </c>
      <c r="AW26" s="54"/>
      <c r="AX26" s="55"/>
      <c r="AY26" s="55"/>
      <c r="AZ26" s="55">
        <v>74</v>
      </c>
      <c r="BA26" s="55">
        <v>21</v>
      </c>
      <c r="BB26" s="56">
        <f t="shared" si="38"/>
        <v>0.77894736842105261</v>
      </c>
      <c r="BC26" s="57">
        <f t="shared" si="39"/>
        <v>0.77894736842105261</v>
      </c>
      <c r="BD26" s="55"/>
      <c r="BE26" s="55"/>
      <c r="BF26" s="55"/>
      <c r="BG26" s="55"/>
      <c r="BH26" s="55"/>
      <c r="BI26" s="56">
        <f t="shared" si="40"/>
        <v>0</v>
      </c>
      <c r="BJ26" s="50">
        <f t="shared" si="41"/>
        <v>0</v>
      </c>
      <c r="BK26" s="54"/>
      <c r="BL26" s="55"/>
      <c r="BM26" s="55"/>
      <c r="BN26" s="55"/>
      <c r="BO26" s="55"/>
      <c r="BP26" s="56">
        <f t="shared" si="42"/>
        <v>0</v>
      </c>
      <c r="BQ26" s="57">
        <f t="shared" si="43"/>
        <v>0</v>
      </c>
      <c r="BR26" s="55"/>
      <c r="BS26" s="55"/>
      <c r="BT26" s="55"/>
      <c r="BU26" s="55"/>
      <c r="BV26" s="55"/>
      <c r="BW26" s="56">
        <f t="shared" si="44"/>
        <v>0</v>
      </c>
      <c r="BX26" s="58">
        <f t="shared" si="45"/>
        <v>0</v>
      </c>
      <c r="BY26" s="54"/>
      <c r="BZ26" s="55"/>
      <c r="CA26" s="55"/>
      <c r="CB26" s="55"/>
      <c r="CC26" s="55"/>
      <c r="CD26" s="56">
        <f t="shared" si="46"/>
        <v>0</v>
      </c>
      <c r="CE26" s="49">
        <f t="shared" si="47"/>
        <v>0</v>
      </c>
      <c r="CF26" s="54"/>
      <c r="CG26" s="55"/>
      <c r="CH26" s="55"/>
      <c r="CI26" s="55"/>
      <c r="CJ26" s="55"/>
      <c r="CK26" s="56">
        <f t="shared" si="48"/>
        <v>0</v>
      </c>
      <c r="CL26" s="49">
        <f t="shared" si="49"/>
        <v>0</v>
      </c>
    </row>
    <row r="27" spans="2:90" s="52" customFormat="1" ht="14" x14ac:dyDescent="0.15">
      <c r="B27" s="47" t="s">
        <v>49</v>
      </c>
      <c r="C27" s="53">
        <f t="shared" si="25"/>
        <v>88</v>
      </c>
      <c r="D27" s="53"/>
      <c r="E27" s="53"/>
      <c r="F27" s="48">
        <v>88</v>
      </c>
      <c r="G27" s="54">
        <v>71</v>
      </c>
      <c r="H27" s="55"/>
      <c r="I27" s="55">
        <v>6</v>
      </c>
      <c r="J27" s="55"/>
      <c r="K27" s="55">
        <v>11</v>
      </c>
      <c r="L27" s="59">
        <f t="shared" si="26"/>
        <v>0.875</v>
      </c>
      <c r="M27" s="60">
        <f t="shared" si="27"/>
        <v>0</v>
      </c>
      <c r="N27" s="55">
        <v>64</v>
      </c>
      <c r="O27" s="55"/>
      <c r="P27" s="55">
        <v>1</v>
      </c>
      <c r="Q27" s="55">
        <v>4</v>
      </c>
      <c r="R27" s="55">
        <v>19</v>
      </c>
      <c r="S27" s="56">
        <f t="shared" si="28"/>
        <v>0.78409090909090906</v>
      </c>
      <c r="T27" s="50">
        <f t="shared" si="29"/>
        <v>4.5454545454545456E-2</v>
      </c>
      <c r="U27" s="54">
        <v>37</v>
      </c>
      <c r="V27" s="55"/>
      <c r="W27" s="55"/>
      <c r="X27" s="55">
        <v>27</v>
      </c>
      <c r="Y27" s="55">
        <f>F27-(U27+X27)</f>
        <v>24</v>
      </c>
      <c r="Z27" s="59">
        <f t="shared" si="30"/>
        <v>0.72727272727272729</v>
      </c>
      <c r="AA27" s="60">
        <f t="shared" si="31"/>
        <v>0.30681818181818182</v>
      </c>
      <c r="AB27" s="55">
        <v>12</v>
      </c>
      <c r="AC27" s="55"/>
      <c r="AD27" s="55">
        <v>2</v>
      </c>
      <c r="AE27" s="55">
        <v>51</v>
      </c>
      <c r="AF27" s="55">
        <f>F27-AB27-AC27-AD27-AE27</f>
        <v>23</v>
      </c>
      <c r="AG27" s="56">
        <f t="shared" si="32"/>
        <v>0.73863636363636365</v>
      </c>
      <c r="AH27" s="50">
        <f t="shared" si="33"/>
        <v>0.57954545454545459</v>
      </c>
      <c r="AI27" s="54">
        <v>3</v>
      </c>
      <c r="AJ27" s="55"/>
      <c r="AK27" s="55">
        <v>2</v>
      </c>
      <c r="AL27" s="55">
        <v>59</v>
      </c>
      <c r="AM27" s="55">
        <f>F27-AL27-AK27-AI27</f>
        <v>24</v>
      </c>
      <c r="AN27" s="59">
        <f t="shared" si="34"/>
        <v>0.72727272727272729</v>
      </c>
      <c r="AO27" s="60">
        <f t="shared" si="35"/>
        <v>0.67045454545454541</v>
      </c>
      <c r="AP27" s="55">
        <v>1</v>
      </c>
      <c r="AQ27" s="55"/>
      <c r="AR27" s="55">
        <v>1</v>
      </c>
      <c r="AS27" s="55">
        <v>63</v>
      </c>
      <c r="AT27" s="55">
        <f>F27-AP27-AR27-AS27</f>
        <v>23</v>
      </c>
      <c r="AU27" s="56">
        <f t="shared" si="36"/>
        <v>0.73863636363636365</v>
      </c>
      <c r="AV27" s="50">
        <f t="shared" si="37"/>
        <v>0.71590909090909094</v>
      </c>
      <c r="AW27" s="54"/>
      <c r="AX27" s="55"/>
      <c r="AY27" s="55"/>
      <c r="AZ27" s="55"/>
      <c r="BA27" s="55"/>
      <c r="BB27" s="59">
        <f t="shared" si="38"/>
        <v>0</v>
      </c>
      <c r="BC27" s="60">
        <f t="shared" si="39"/>
        <v>0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9">
        <f t="shared" si="42"/>
        <v>0</v>
      </c>
      <c r="BQ27" s="60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8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49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49">
        <f t="shared" si="49"/>
        <v>0</v>
      </c>
    </row>
    <row r="28" spans="2:90" s="52" customFormat="1" ht="14" x14ac:dyDescent="0.15">
      <c r="B28" s="47" t="s">
        <v>68</v>
      </c>
      <c r="C28" s="53">
        <v>102</v>
      </c>
      <c r="D28" s="53"/>
      <c r="E28" s="53"/>
      <c r="F28" s="48">
        <v>102</v>
      </c>
      <c r="G28" s="54">
        <v>93</v>
      </c>
      <c r="H28" s="55"/>
      <c r="I28" s="55">
        <v>1</v>
      </c>
      <c r="J28" s="55"/>
      <c r="K28" s="55">
        <v>8</v>
      </c>
      <c r="L28" s="56">
        <f>IF($F28="","",((G28+H28+I28+J28)/$F28))</f>
        <v>0.92156862745098034</v>
      </c>
      <c r="M28" s="60">
        <f>IF($F28="","",(J28/$F28))</f>
        <v>0</v>
      </c>
      <c r="N28" s="55">
        <v>79</v>
      </c>
      <c r="O28" s="55"/>
      <c r="P28" s="55">
        <v>2</v>
      </c>
      <c r="Q28" s="55">
        <v>5</v>
      </c>
      <c r="R28" s="55">
        <f>F28-(N28+P28+Q28)</f>
        <v>16</v>
      </c>
      <c r="S28" s="56">
        <f>IF($F28="","",((N28+O28+P28+Q28)/$F28))</f>
        <v>0.84313725490196079</v>
      </c>
      <c r="T28" s="50">
        <f>IF($F28="","",(Q28/$F28))</f>
        <v>4.9019607843137254E-2</v>
      </c>
      <c r="U28" s="54">
        <v>36</v>
      </c>
      <c r="V28" s="55"/>
      <c r="W28" s="55">
        <v>3</v>
      </c>
      <c r="X28" s="55">
        <v>39</v>
      </c>
      <c r="Y28" s="55">
        <f>F27-U28-V28-W28-X28</f>
        <v>10</v>
      </c>
      <c r="Z28" s="56">
        <f>IF($F28="","",((U28+V28+W28+X28)/$F28))</f>
        <v>0.76470588235294112</v>
      </c>
      <c r="AA28" s="60">
        <f>IF($F28="","",(X28/$F28))</f>
        <v>0.38235294117647056</v>
      </c>
      <c r="AB28" s="55">
        <v>6</v>
      </c>
      <c r="AC28" s="55"/>
      <c r="AD28" s="55"/>
      <c r="AE28" s="55">
        <v>71</v>
      </c>
      <c r="AF28" s="55">
        <f>F28-AE28-AB28</f>
        <v>25</v>
      </c>
      <c r="AG28" s="56">
        <f>IF($F28="","",((AB28+AC28+AD28+AE28)/$F28))</f>
        <v>0.75490196078431371</v>
      </c>
      <c r="AH28" s="50">
        <f>IF($F28="","",(AE28/$F28))</f>
        <v>0.69607843137254899</v>
      </c>
      <c r="AI28" s="54">
        <v>3</v>
      </c>
      <c r="AJ28" s="55"/>
      <c r="AK28" s="55"/>
      <c r="AL28" s="55">
        <v>73</v>
      </c>
      <c r="AM28" s="55">
        <f>F28-AI28-AL28</f>
        <v>26</v>
      </c>
      <c r="AN28" s="56">
        <f>IF($F28="","",((AI28+AJ28+AK28+AL28)/$F28))</f>
        <v>0.74509803921568629</v>
      </c>
      <c r="AO28" s="60">
        <f>IF($F28="","",(AL28/$F28))</f>
        <v>0.71568627450980393</v>
      </c>
      <c r="AP28" s="55"/>
      <c r="AQ28" s="55"/>
      <c r="AR28" s="55"/>
      <c r="AS28" s="55"/>
      <c r="AT28" s="55"/>
      <c r="AU28" s="56">
        <f>IF($F28="","",((AP28+AQ28+AR28+AS28)/$F28))</f>
        <v>0</v>
      </c>
      <c r="AV28" s="50">
        <f>IF($F28="","",(AS28/$F28))</f>
        <v>0</v>
      </c>
      <c r="AW28" s="54"/>
      <c r="AX28" s="55"/>
      <c r="AY28" s="55"/>
      <c r="AZ28" s="55"/>
      <c r="BA28" s="55"/>
      <c r="BB28" s="56">
        <f>IF($F28="","",((AW28+AX28+AY28+AZ28)/$F28))</f>
        <v>0</v>
      </c>
      <c r="BC28" s="60">
        <f>IF($F28="","",(AZ28/$F28))</f>
        <v>0</v>
      </c>
      <c r="BD28" s="55"/>
      <c r="BE28" s="55"/>
      <c r="BF28" s="55"/>
      <c r="BG28" s="55"/>
      <c r="BH28" s="55"/>
      <c r="BI28" s="56">
        <f>IF($F28="","",((BD28+BE28+BF28+BG28)/$F28))</f>
        <v>0</v>
      </c>
      <c r="BJ28" s="50">
        <f>IF($F28="","",(BG28/$F28))</f>
        <v>0</v>
      </c>
      <c r="BK28" s="54"/>
      <c r="BL28" s="55"/>
      <c r="BM28" s="55"/>
      <c r="BN28" s="55"/>
      <c r="BO28" s="55"/>
      <c r="BP28" s="56">
        <f>IF($F28="","",((BK28+BL28+BM28+BN28)/$F28))</f>
        <v>0</v>
      </c>
      <c r="BQ28" s="60">
        <f>IF($F28="","",(BN28/$F28))</f>
        <v>0</v>
      </c>
      <c r="BR28" s="55"/>
      <c r="BS28" s="55"/>
      <c r="BT28" s="55"/>
      <c r="BU28" s="55"/>
      <c r="BV28" s="55"/>
      <c r="BW28" s="56">
        <f>IF($F28="","",((BR28+BS28+BT28+BU28)/$F28))</f>
        <v>0</v>
      </c>
      <c r="BX28" s="58">
        <f>IF($F28="","",(BU28/$F28))</f>
        <v>0</v>
      </c>
      <c r="BY28" s="54"/>
      <c r="BZ28" s="55"/>
      <c r="CA28" s="55"/>
      <c r="CB28" s="55"/>
      <c r="CC28" s="55"/>
      <c r="CD28" s="56">
        <f>IF($F28="","",((BY28+BZ28+CA28+CB28)/$F28))</f>
        <v>0</v>
      </c>
      <c r="CE28" s="49">
        <f>IF($F28="","",(CB28/$F28))</f>
        <v>0</v>
      </c>
      <c r="CF28" s="54"/>
      <c r="CG28" s="55"/>
      <c r="CH28" s="55"/>
      <c r="CI28" s="55"/>
      <c r="CJ28" s="55"/>
      <c r="CK28" s="56">
        <f>IF($F28="","",((CF28+CG28+CH28+CI28)/$F28))</f>
        <v>0</v>
      </c>
      <c r="CL28" s="49">
        <f>IF($F28="","",(CI28/$F28))</f>
        <v>0</v>
      </c>
    </row>
    <row r="29" spans="2:90" s="52" customFormat="1" ht="14" x14ac:dyDescent="0.15">
      <c r="B29" s="47" t="s">
        <v>70</v>
      </c>
      <c r="C29" s="53">
        <v>74</v>
      </c>
      <c r="D29" s="53"/>
      <c r="E29" s="53"/>
      <c r="F29" s="48">
        <v>74</v>
      </c>
      <c r="G29" s="63">
        <v>74</v>
      </c>
      <c r="H29" s="55"/>
      <c r="I29" s="55"/>
      <c r="J29" s="55"/>
      <c r="K29" s="55"/>
      <c r="L29" s="56">
        <f>IF($F29="","",((G29+H29+I29+J29)/$F29))</f>
        <v>1</v>
      </c>
      <c r="M29" s="50">
        <f>IF($F29="","",(J29/$F29))</f>
        <v>0</v>
      </c>
      <c r="N29" s="55">
        <v>63</v>
      </c>
      <c r="O29" s="55"/>
      <c r="P29" s="55">
        <v>1</v>
      </c>
      <c r="Q29" s="55">
        <v>3</v>
      </c>
      <c r="R29" s="55">
        <f>F29-N29-O29-P29-Q29</f>
        <v>7</v>
      </c>
      <c r="S29" s="56">
        <f>IF($F29="","",((N29+O29+P29+Q29)/$F29))</f>
        <v>0.90540540540540537</v>
      </c>
      <c r="T29" s="50">
        <f>IF($F29="","",(Q29/$F29))</f>
        <v>4.0540540540540543E-2</v>
      </c>
      <c r="U29" s="63">
        <v>26</v>
      </c>
      <c r="V29" s="55"/>
      <c r="W29" s="55"/>
      <c r="X29" s="55">
        <v>38</v>
      </c>
      <c r="Y29" s="55">
        <f>F29-X29-U29</f>
        <v>10</v>
      </c>
      <c r="Z29" s="56">
        <f>IF($F29="","",((U29+V29+W29+X29)/$F29))</f>
        <v>0.86486486486486491</v>
      </c>
      <c r="AA29" s="50">
        <f>IF($F29="","",(X29/$F29))</f>
        <v>0.51351351351351349</v>
      </c>
      <c r="AB29" s="55">
        <v>7</v>
      </c>
      <c r="AC29" s="55"/>
      <c r="AD29" s="55">
        <v>1</v>
      </c>
      <c r="AE29" s="55">
        <v>55</v>
      </c>
      <c r="AF29" s="55">
        <f>F29-AB29-AD29-AE29</f>
        <v>11</v>
      </c>
      <c r="AG29" s="56">
        <f>IF($F29="","",((AB29+AC29+AD29+AE29)/$F29))</f>
        <v>0.85135135135135132</v>
      </c>
      <c r="AH29" s="50">
        <f>IF($F29="","",(AE29/$F29))</f>
        <v>0.7432432432432432</v>
      </c>
      <c r="AI29" s="63"/>
      <c r="AJ29" s="55"/>
      <c r="AK29" s="55"/>
      <c r="AL29" s="55"/>
      <c r="AM29" s="55"/>
      <c r="AN29" s="56">
        <f>IF($F29="","",((AI29+AJ29+AK29+AL29)/$F29))</f>
        <v>0</v>
      </c>
      <c r="AO29" s="50">
        <f>IF($F29="","",(AL29/$F29))</f>
        <v>0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63"/>
      <c r="AX29" s="55"/>
      <c r="AY29" s="55"/>
      <c r="AZ29" s="55"/>
      <c r="BA29" s="55"/>
      <c r="BB29" s="56">
        <f>IF($F29="","",((AW29+AX29+AY29+AZ29)/$F29))</f>
        <v>0</v>
      </c>
      <c r="BC29" s="5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63"/>
      <c r="BL29" s="55"/>
      <c r="BM29" s="55"/>
      <c r="BN29" s="55"/>
      <c r="BO29" s="55"/>
      <c r="BP29" s="56">
        <f>IF($F29="","",((BK29+BL29+BM29+BN29)/$F29))</f>
        <v>0</v>
      </c>
      <c r="BQ29" s="5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8">
        <f>IF($F29="","",(BU29/$F29))</f>
        <v>0</v>
      </c>
      <c r="BY29" s="63"/>
      <c r="BZ29" s="55"/>
      <c r="CA29" s="55"/>
      <c r="CB29" s="55"/>
      <c r="CC29" s="55"/>
      <c r="CD29" s="56">
        <f>IF($F29="","",((BY29+BZ29+CA29+CB29)/$F29))</f>
        <v>0</v>
      </c>
      <c r="CE29" s="50">
        <f>IF($F29="","",(CB29/$F29))</f>
        <v>0</v>
      </c>
      <c r="CF29" s="63"/>
      <c r="CG29" s="55"/>
      <c r="CH29" s="55"/>
      <c r="CI29" s="55"/>
      <c r="CJ29" s="55"/>
      <c r="CK29" s="56">
        <f>IF($F29="","",((CF29+CG29+CH29+CI29)/$F29))</f>
        <v>0</v>
      </c>
      <c r="CL29" s="49">
        <f>IF($F29="","",(CI29/$F29))</f>
        <v>0</v>
      </c>
    </row>
    <row r="30" spans="2:90" s="52" customFormat="1" ht="14" x14ac:dyDescent="0.15">
      <c r="B30" s="47" t="s">
        <v>72</v>
      </c>
      <c r="C30" s="53">
        <v>95</v>
      </c>
      <c r="D30" s="53"/>
      <c r="E30" s="53"/>
      <c r="F30" s="48">
        <v>95</v>
      </c>
      <c r="G30" s="63">
        <v>84</v>
      </c>
      <c r="H30" s="55"/>
      <c r="I30" s="55">
        <v>3</v>
      </c>
      <c r="J30" s="55"/>
      <c r="K30" s="55">
        <f>F30-(G30+I30+J30)</f>
        <v>8</v>
      </c>
      <c r="L30" s="59">
        <f>IF($F30="","",((G30+H30+I30+J30)/$F30))</f>
        <v>0.91578947368421049</v>
      </c>
      <c r="M30" s="50">
        <f>IF($F30="","",(J30/$F30))</f>
        <v>0</v>
      </c>
      <c r="N30" s="55">
        <v>77</v>
      </c>
      <c r="O30" s="55"/>
      <c r="P30" s="55"/>
      <c r="Q30" s="55">
        <v>6</v>
      </c>
      <c r="R30" s="55">
        <f>F30-Q30-N30</f>
        <v>12</v>
      </c>
      <c r="S30" s="56">
        <f>IF($F30="","",((N30+O30+P30+Q30)/$F30))</f>
        <v>0.87368421052631584</v>
      </c>
      <c r="T30" s="50">
        <f>IF($F30="","",(Q30/$F30))</f>
        <v>6.3157894736842107E-2</v>
      </c>
      <c r="U30" s="63">
        <v>25</v>
      </c>
      <c r="V30" s="55"/>
      <c r="W30" s="55">
        <v>2</v>
      </c>
      <c r="X30" s="55">
        <v>50</v>
      </c>
      <c r="Y30" s="55">
        <f>F30-U30-W30-X30</f>
        <v>18</v>
      </c>
      <c r="Z30" s="59">
        <f>IF($F30="","",((U30+V30+W30+X30)/$F30))</f>
        <v>0.81052631578947365</v>
      </c>
      <c r="AA30" s="50">
        <f>IF($F30="","",(X30/$F30))</f>
        <v>0.52631578947368418</v>
      </c>
      <c r="AB30" s="55"/>
      <c r="AC30" s="55"/>
      <c r="AD30" s="55"/>
      <c r="AE30" s="55"/>
      <c r="AF30" s="55"/>
      <c r="AG30" s="56">
        <f>IF($F30="","",((AB30+AC30+AD30+AE30)/$F30))</f>
        <v>0</v>
      </c>
      <c r="AH30" s="50">
        <f>IF($F30="","",(AE30/$F30))</f>
        <v>0</v>
      </c>
      <c r="AI30" s="63"/>
      <c r="AJ30" s="55"/>
      <c r="AK30" s="55"/>
      <c r="AL30" s="55"/>
      <c r="AM30" s="55"/>
      <c r="AN30" s="59">
        <f>IF($F30="","",((AI30+AJ30+AK30+AL30)/$F30))</f>
        <v>0</v>
      </c>
      <c r="AO30" s="5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63"/>
      <c r="AX30" s="55"/>
      <c r="AY30" s="55"/>
      <c r="AZ30" s="55"/>
      <c r="BA30" s="55"/>
      <c r="BB30" s="59">
        <f>IF($F30="","",((AW30+AX30+AY30+AZ30)/$F30))</f>
        <v>0</v>
      </c>
      <c r="BC30" s="5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63"/>
      <c r="BL30" s="55"/>
      <c r="BM30" s="55"/>
      <c r="BN30" s="55"/>
      <c r="BO30" s="55"/>
      <c r="BP30" s="59">
        <f>IF($F30="","",((BK30+BL30+BM30+BN30)/$F30))</f>
        <v>0</v>
      </c>
      <c r="BQ30" s="5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8">
        <f>IF($F30="","",(BU30/$F30))</f>
        <v>0</v>
      </c>
      <c r="BY30" s="63"/>
      <c r="BZ30" s="55"/>
      <c r="CA30" s="55"/>
      <c r="CB30" s="55"/>
      <c r="CC30" s="55"/>
      <c r="CD30" s="59">
        <f>IF($F30="","",((BY30+BZ30+CA30+CB30)/$F30))</f>
        <v>0</v>
      </c>
      <c r="CE30" s="50">
        <f>IF($F30="","",(CB30/$F30))</f>
        <v>0</v>
      </c>
      <c r="CF30" s="55"/>
      <c r="CG30" s="55"/>
      <c r="CH30" s="55"/>
      <c r="CI30" s="55"/>
      <c r="CJ30" s="55"/>
      <c r="CK30" s="56">
        <f>IF($F30="","",((CF30+CG30+CH30+CI30)/$F30))</f>
        <v>0</v>
      </c>
      <c r="CL30" s="59">
        <f>IF($F30="","",(CI30/$F30))</f>
        <v>0</v>
      </c>
    </row>
    <row r="31" spans="2:90" s="52" customFormat="1" ht="14" x14ac:dyDescent="0.15">
      <c r="B31" s="47" t="s">
        <v>73</v>
      </c>
      <c r="C31" s="53">
        <v>106</v>
      </c>
      <c r="D31" s="53"/>
      <c r="E31" s="53"/>
      <c r="F31" s="48">
        <v>106</v>
      </c>
      <c r="G31" s="83">
        <v>95</v>
      </c>
      <c r="H31" s="84"/>
      <c r="I31" s="84">
        <v>6</v>
      </c>
      <c r="J31" s="84"/>
      <c r="K31" s="84">
        <f>F31-(G31+I31+J31)</f>
        <v>5</v>
      </c>
      <c r="L31" s="85">
        <f>IF($F31="","",((G31+H31+I31+J31)/$F31))</f>
        <v>0.95283018867924529</v>
      </c>
      <c r="M31" s="86">
        <f>IF($F31="","",(J31/$F31))</f>
        <v>0</v>
      </c>
      <c r="N31" s="55">
        <v>80</v>
      </c>
      <c r="O31" s="55"/>
      <c r="P31" s="55">
        <v>3</v>
      </c>
      <c r="Q31" s="55">
        <v>6</v>
      </c>
      <c r="R31" s="55">
        <f>F31-N31-P31-Q31</f>
        <v>17</v>
      </c>
      <c r="S31" s="56">
        <f>IF($F31="","",((N31+O31+P31+Q31)/$F31))</f>
        <v>0.839622641509434</v>
      </c>
      <c r="T31" s="50">
        <f>IF($F31="","",(Q31/$F31))</f>
        <v>5.6603773584905662E-2</v>
      </c>
      <c r="U31" s="83"/>
      <c r="V31" s="84"/>
      <c r="W31" s="84"/>
      <c r="X31" s="84"/>
      <c r="Y31" s="84"/>
      <c r="Z31" s="85">
        <f>IF($F31="","",((U31+V31+W31+X31)/$F31))</f>
        <v>0</v>
      </c>
      <c r="AA31" s="86">
        <f>IF($F31="","",(X31/$F31))</f>
        <v>0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83"/>
      <c r="AJ31" s="84"/>
      <c r="AK31" s="84"/>
      <c r="AL31" s="84"/>
      <c r="AM31" s="84"/>
      <c r="AN31" s="85">
        <f>IF($F31="","",((AI31+AJ31+AK31+AL31)/$F31))</f>
        <v>0</v>
      </c>
      <c r="AO31" s="86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83"/>
      <c r="AX31" s="84"/>
      <c r="AY31" s="84"/>
      <c r="AZ31" s="84"/>
      <c r="BA31" s="84"/>
      <c r="BB31" s="85">
        <f>IF($F31="","",((AW31+AX31+AY31+AZ31)/$F31))</f>
        <v>0</v>
      </c>
      <c r="BC31" s="86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83"/>
      <c r="BL31" s="84"/>
      <c r="BM31" s="84"/>
      <c r="BN31" s="84"/>
      <c r="BO31" s="84"/>
      <c r="BP31" s="85">
        <f>IF($F31="","",((BK31+BL31+BM31+BN31)/$F31))</f>
        <v>0</v>
      </c>
      <c r="BQ31" s="86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49">
        <f>IF($F31="","",(BU31/$F31))</f>
        <v>0</v>
      </c>
      <c r="BY31" s="83"/>
      <c r="BZ31" s="84"/>
      <c r="CA31" s="84"/>
      <c r="CB31" s="84"/>
      <c r="CC31" s="84"/>
      <c r="CD31" s="85">
        <f>IF($F31="","",((BY31+BZ31+CA31+CB31)/$F31))</f>
        <v>0</v>
      </c>
      <c r="CE31" s="86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49">
        <f>IF($F31="","",(CI31/$F31))</f>
        <v>0</v>
      </c>
    </row>
    <row r="32" spans="2:90" s="52" customFormat="1" ht="14" x14ac:dyDescent="0.15">
      <c r="B32" s="47" t="s">
        <v>74</v>
      </c>
      <c r="C32" s="53">
        <v>80</v>
      </c>
      <c r="D32" s="53"/>
      <c r="E32" s="53"/>
      <c r="F32" s="48">
        <f>C32-D32-E32</f>
        <v>80</v>
      </c>
      <c r="G32" s="90">
        <v>73</v>
      </c>
      <c r="H32" s="87"/>
      <c r="I32" s="87">
        <v>3</v>
      </c>
      <c r="J32" s="87"/>
      <c r="K32" s="87">
        <f>F32-(G32+I32+J32)</f>
        <v>4</v>
      </c>
      <c r="L32" s="88">
        <f>IF($F32="","",((G32+H32+I32+J32)/$F32))</f>
        <v>0.95</v>
      </c>
      <c r="M32" s="89">
        <f>IF($F32="","",(J32/$F32))</f>
        <v>0</v>
      </c>
      <c r="N32" s="55"/>
      <c r="O32" s="55"/>
      <c r="P32" s="55"/>
      <c r="Q32" s="55"/>
      <c r="R32" s="55"/>
      <c r="S32" s="56">
        <f>IF($F32="","",((N32+O32+P32+Q32)/$F32))</f>
        <v>0</v>
      </c>
      <c r="T32" s="50">
        <f>IF($F32="","",(Q32/$F32))</f>
        <v>0</v>
      </c>
      <c r="U32" s="90"/>
      <c r="V32" s="87"/>
      <c r="W32" s="87"/>
      <c r="X32" s="87"/>
      <c r="Y32" s="87"/>
      <c r="Z32" s="88">
        <f>IF($F32="","",((U32+V32+W32+X32)/$F32))</f>
        <v>0</v>
      </c>
      <c r="AA32" s="89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90"/>
      <c r="AJ32" s="87"/>
      <c r="AK32" s="87"/>
      <c r="AL32" s="87"/>
      <c r="AM32" s="87"/>
      <c r="AN32" s="88">
        <f>IF($F32="","",((AI32+AJ32+AK32+AL32)/$F32))</f>
        <v>0</v>
      </c>
      <c r="AO32" s="89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90"/>
      <c r="AX32" s="87"/>
      <c r="AY32" s="87"/>
      <c r="AZ32" s="87"/>
      <c r="BA32" s="87"/>
      <c r="BB32" s="88">
        <f>IF($F32="","",((AW32+AX32+AY32+AZ32)/$F32))</f>
        <v>0</v>
      </c>
      <c r="BC32" s="89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90"/>
      <c r="BL32" s="87"/>
      <c r="BM32" s="87"/>
      <c r="BN32" s="87"/>
      <c r="BO32" s="87"/>
      <c r="BP32" s="88">
        <f>IF($F32="","",((BK32+BL32+BM32+BN32)/$F32))</f>
        <v>0</v>
      </c>
      <c r="BQ32" s="89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90"/>
      <c r="BZ32" s="87"/>
      <c r="CA32" s="87"/>
      <c r="CB32" s="87"/>
      <c r="CC32" s="87"/>
      <c r="CD32" s="88">
        <f>IF($F32="","",((BY32+BZ32+CA32+CB32)/$F32))</f>
        <v>0</v>
      </c>
      <c r="CE32" s="89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49">
        <f>IF($F32="","",(CI32/$F32))</f>
        <v>0</v>
      </c>
    </row>
  </sheetData>
  <mergeCells count="32">
    <mergeCell ref="N3:T3"/>
    <mergeCell ref="B3:B4"/>
    <mergeCell ref="C3:C4"/>
    <mergeCell ref="D3:D4"/>
    <mergeCell ref="E3:E4"/>
    <mergeCell ref="G3:M3"/>
    <mergeCell ref="BD3:BJ3"/>
    <mergeCell ref="CF3:CL3"/>
    <mergeCell ref="CF19:CL19"/>
    <mergeCell ref="BY3:CE3"/>
    <mergeCell ref="BY19:CE19"/>
    <mergeCell ref="BD19:BJ19"/>
    <mergeCell ref="BK3:BQ3"/>
    <mergeCell ref="BR3:BX3"/>
    <mergeCell ref="B19:B20"/>
    <mergeCell ref="C19:C20"/>
    <mergeCell ref="D19:D20"/>
    <mergeCell ref="E19:E20"/>
    <mergeCell ref="G19:M19"/>
    <mergeCell ref="N19:T19"/>
    <mergeCell ref="BK19:BQ19"/>
    <mergeCell ref="BR19:BX19"/>
    <mergeCell ref="U3:AA3"/>
    <mergeCell ref="AB3:AH3"/>
    <mergeCell ref="AI3:AO3"/>
    <mergeCell ref="AP3:AV3"/>
    <mergeCell ref="AW3:BC3"/>
    <mergeCell ref="U19:AA19"/>
    <mergeCell ref="AB19:AH19"/>
    <mergeCell ref="AI19:AO19"/>
    <mergeCell ref="AP19:AV19"/>
    <mergeCell ref="AW19:BC19"/>
  </mergeCells>
  <pageMargins left="0.75" right="0.75" top="1" bottom="1" header="0.5" footer="0.5"/>
  <pageSetup scale="65" fitToHeight="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54</v>
      </c>
    </row>
    <row r="2" spans="1:106" x14ac:dyDescent="0.15">
      <c r="B2" s="14" t="str">
        <f>"Freshmen Retention - "&amp;$A$1</f>
        <v>Freshmen Retention - Civil &amp; Architectural Engineering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25</v>
      </c>
      <c r="D5" s="3"/>
      <c r="E5" s="3"/>
      <c r="F5" s="8">
        <v>25</v>
      </c>
      <c r="G5" s="22">
        <v>1</v>
      </c>
      <c r="H5" s="1">
        <f>IF(ISNUMBER(I5),F5-I5+G5,"")</f>
        <v>0</v>
      </c>
      <c r="I5" s="1">
        <v>26</v>
      </c>
      <c r="J5" s="1">
        <v>23</v>
      </c>
      <c r="K5" s="4"/>
      <c r="L5" s="4"/>
      <c r="M5" s="4"/>
      <c r="N5" s="5">
        <v>3</v>
      </c>
      <c r="O5" s="16">
        <f>IF(I5="","",((J5+K5+L5+M5)/I5))</f>
        <v>0.88461538461538458</v>
      </c>
      <c r="P5" s="17">
        <f>IF(I5="","",(M5/I5))</f>
        <v>0</v>
      </c>
      <c r="Q5" s="22">
        <v>3</v>
      </c>
      <c r="R5" s="1">
        <f t="shared" ref="R5:R14" si="1">IF(ISNUMBER(S5),I5-S5+Q5,"")</f>
        <v>1</v>
      </c>
      <c r="S5" s="1">
        <v>28</v>
      </c>
      <c r="T5" s="1">
        <v>23</v>
      </c>
      <c r="U5" s="4"/>
      <c r="V5" s="4"/>
      <c r="W5" s="4"/>
      <c r="X5" s="5">
        <v>5</v>
      </c>
      <c r="Y5" s="16">
        <f t="shared" ref="Y5:Y14" si="2">IF(S5="","",((T5+U5+V5+W5)/S5))</f>
        <v>0.8214285714285714</v>
      </c>
      <c r="Z5" s="17">
        <f t="shared" ref="Z5:Z14" si="3">IF(S5="","",(W5/S5))</f>
        <v>0</v>
      </c>
      <c r="AA5" s="22">
        <v>2</v>
      </c>
      <c r="AB5" s="1">
        <f t="shared" ref="AB5:AB14" si="4">IF(ISNUMBER(AC5),S5-AC5+AA5,"")</f>
        <v>0</v>
      </c>
      <c r="AC5" s="1">
        <v>30</v>
      </c>
      <c r="AD5" s="1">
        <v>22</v>
      </c>
      <c r="AE5" s="4"/>
      <c r="AF5" s="4"/>
      <c r="AG5" s="4"/>
      <c r="AH5" s="5">
        <v>8</v>
      </c>
      <c r="AI5" s="16">
        <f t="shared" ref="AI5:AI14" si="5">IF(AC5="","",((AD5+AE5+AF5+AG5)/AC5))</f>
        <v>0.73333333333333328</v>
      </c>
      <c r="AJ5" s="17">
        <f t="shared" ref="AJ5:AJ14" si="6">IF(AC5="","",(AG5/AC5))</f>
        <v>0</v>
      </c>
      <c r="AK5" s="22">
        <v>2</v>
      </c>
      <c r="AL5" s="1">
        <f t="shared" ref="AL5:AL14" si="7">IF(ISNUMBER(AM5),AC5-AM5+AK5,"")</f>
        <v>1</v>
      </c>
      <c r="AM5" s="1">
        <v>31</v>
      </c>
      <c r="AN5" s="1">
        <v>9</v>
      </c>
      <c r="AO5" s="4"/>
      <c r="AP5" s="4"/>
      <c r="AQ5" s="4">
        <v>11</v>
      </c>
      <c r="AR5" s="5">
        <v>11</v>
      </c>
      <c r="AS5" s="16">
        <f t="shared" ref="AS5:AS14" si="8">IF(AM5="","",((AN5+AO5+AP5+AQ5)/AM5))</f>
        <v>0.64516129032258063</v>
      </c>
      <c r="AT5" s="17">
        <f t="shared" ref="AT5:AT14" si="9">IF(AM5="","",(AQ5/AM5))</f>
        <v>0.35483870967741937</v>
      </c>
      <c r="AU5" s="22"/>
      <c r="AV5" s="1">
        <f t="shared" ref="AV5:AV14" si="10">IF(ISNUMBER(AW5),AM5-AW5+AU5,"")</f>
        <v>0</v>
      </c>
      <c r="AW5" s="1">
        <v>31</v>
      </c>
      <c r="AX5" s="1">
        <v>1</v>
      </c>
      <c r="AY5" s="4"/>
      <c r="AZ5" s="4"/>
      <c r="BA5" s="4">
        <v>21</v>
      </c>
      <c r="BB5" s="5">
        <v>9</v>
      </c>
      <c r="BC5" s="16">
        <f t="shared" ref="BC5:BC14" si="11">IF(AW5="","",((AX5+AY5+AZ5+BA5)/AW5))</f>
        <v>0.70967741935483875</v>
      </c>
      <c r="BD5" s="17">
        <f t="shared" ref="BD5:BD14" si="12">IF(AW5="","",(BA5/AW5))</f>
        <v>0.67741935483870963</v>
      </c>
      <c r="BE5" s="22"/>
      <c r="BF5" s="1">
        <f t="shared" ref="BF5:BF14" si="13">IF(ISNUMBER(BG5),AW5-BG5+BE5,"")</f>
        <v>1</v>
      </c>
      <c r="BG5" s="1">
        <v>30</v>
      </c>
      <c r="BH5" s="1"/>
      <c r="BI5" s="4"/>
      <c r="BJ5" s="4"/>
      <c r="BK5" s="4">
        <v>23</v>
      </c>
      <c r="BL5" s="5">
        <v>7</v>
      </c>
      <c r="BM5" s="16">
        <f t="shared" ref="BM5:BM14" si="14">IF(BG5="","",((BH5+BI5+BJ5+BK5)/BG5))</f>
        <v>0.76666666666666672</v>
      </c>
      <c r="BN5" s="17">
        <f t="shared" ref="BN5:BN14" si="15">IF(BG5="","",(BK5/BG5))</f>
        <v>0.76666666666666672</v>
      </c>
      <c r="BO5" s="22"/>
      <c r="BP5" s="1">
        <f t="shared" ref="BP5:BP14" si="16">IF(ISNUMBER(BQ5),BG5-BQ5+BO5,"")</f>
        <v>0</v>
      </c>
      <c r="BQ5" s="1">
        <v>30</v>
      </c>
      <c r="BR5" s="1"/>
      <c r="BS5" s="4"/>
      <c r="BT5" s="4"/>
      <c r="BU5" s="4">
        <v>23</v>
      </c>
      <c r="BV5" s="5">
        <v>7</v>
      </c>
      <c r="BW5" s="16">
        <f t="shared" ref="BW5:BW14" si="17">IF(BQ5="","",((BR5+BS5+BT5+BU5)/BQ5))</f>
        <v>0.76666666666666672</v>
      </c>
      <c r="BX5" s="17">
        <f t="shared" ref="BX5:BX14" si="18">IF(BQ5="","",(BU5/BQ5))</f>
        <v>0.76666666666666672</v>
      </c>
      <c r="BY5" s="22"/>
      <c r="BZ5" s="1">
        <f t="shared" ref="BZ5:BZ14" si="19">IF(ISNUMBER(CA5),BQ5-CA5+BY5,"")</f>
        <v>0</v>
      </c>
      <c r="CA5" s="1">
        <v>30</v>
      </c>
      <c r="CB5" s="1"/>
      <c r="CC5" s="4"/>
      <c r="CD5" s="4"/>
      <c r="CE5" s="4">
        <v>23</v>
      </c>
      <c r="CF5" s="5">
        <v>7</v>
      </c>
      <c r="CG5" s="16">
        <f t="shared" ref="CG5:CG14" si="20">IF(CA5="","",((CB5+CC5+CD5+CE5)/CA5))</f>
        <v>0.76666666666666672</v>
      </c>
      <c r="CH5" s="17">
        <f t="shared" ref="CH5:CH14" si="21">IF(CA5="","",(CE5/CA5))</f>
        <v>0.76666666666666672</v>
      </c>
      <c r="CI5" s="22"/>
      <c r="CJ5" s="1">
        <f t="shared" ref="CJ5:CJ14" si="22">IF(ISNUMBER(CK5),CA5-CK5+CI5,"")</f>
        <v>0</v>
      </c>
      <c r="CK5" s="1">
        <v>30</v>
      </c>
      <c r="CL5" s="1"/>
      <c r="CM5" s="4"/>
      <c r="CN5" s="4"/>
      <c r="CO5" s="4">
        <v>23</v>
      </c>
      <c r="CP5" s="5">
        <v>7</v>
      </c>
      <c r="CQ5" s="16">
        <f t="shared" ref="CQ5:CQ14" si="23">IF(CK5="","",((CL5+CM5+CN5+CO5)/CK5))</f>
        <v>0.76666666666666672</v>
      </c>
      <c r="CR5" s="17">
        <f t="shared" ref="CR5:CR14" si="24">IF(CK5="","",(CO5/CK5))</f>
        <v>0.76666666666666672</v>
      </c>
      <c r="CS5" s="22"/>
      <c r="CT5" s="1">
        <f t="shared" ref="CT5:CT14" si="25">IF(ISNUMBER(CU5),CK5-CU5+CS5,"")</f>
        <v>0</v>
      </c>
      <c r="CU5" s="1">
        <v>30</v>
      </c>
      <c r="CV5" s="1"/>
      <c r="CW5" s="4"/>
      <c r="CX5" s="4"/>
      <c r="CY5" s="4">
        <v>23</v>
      </c>
      <c r="CZ5" s="5">
        <v>7</v>
      </c>
      <c r="DA5" s="16">
        <f t="shared" ref="DA5:DA14" si="26">IF(CU5="","",((CV5+CW5+CX5+CY5)/CU5))</f>
        <v>0.76666666666666672</v>
      </c>
      <c r="DB5" s="17">
        <f t="shared" ref="DB5:DB14" si="27">IF(CU5="","",(CY5/CU5))</f>
        <v>0.76666666666666672</v>
      </c>
    </row>
    <row r="6" spans="1:106" ht="14" x14ac:dyDescent="0.15">
      <c r="B6" s="4" t="s">
        <v>22</v>
      </c>
      <c r="C6" s="2">
        <f t="shared" si="0"/>
        <v>22</v>
      </c>
      <c r="D6" s="2"/>
      <c r="E6" s="2"/>
      <c r="F6" s="8">
        <v>22</v>
      </c>
      <c r="G6" s="23">
        <v>6</v>
      </c>
      <c r="H6" s="1">
        <f t="shared" ref="H6:H14" si="28">IF(ISNUMBER(I6),F6-I6+G6,"")</f>
        <v>1</v>
      </c>
      <c r="I6" s="1">
        <v>27</v>
      </c>
      <c r="J6" s="1">
        <v>19</v>
      </c>
      <c r="K6" s="1"/>
      <c r="L6" s="1"/>
      <c r="M6" s="1"/>
      <c r="N6" s="1">
        <v>8</v>
      </c>
      <c r="O6" s="16">
        <f t="shared" ref="O6:O14" si="29">IF(I6="","",((J6+K6+L6+M6)/I6))</f>
        <v>0.70370370370370372</v>
      </c>
      <c r="P6" s="17">
        <f t="shared" ref="P6:P14" si="30">IF(I6="","",(M6/I6))</f>
        <v>0</v>
      </c>
      <c r="Q6" s="23">
        <v>2</v>
      </c>
      <c r="R6" s="1">
        <f t="shared" si="1"/>
        <v>2</v>
      </c>
      <c r="S6" s="1">
        <v>27</v>
      </c>
      <c r="T6" s="1">
        <v>16</v>
      </c>
      <c r="U6" s="1"/>
      <c r="V6" s="1"/>
      <c r="W6" s="1"/>
      <c r="X6" s="1">
        <v>11</v>
      </c>
      <c r="Y6" s="16">
        <f t="shared" si="2"/>
        <v>0.59259259259259256</v>
      </c>
      <c r="Z6" s="17">
        <f t="shared" si="3"/>
        <v>0</v>
      </c>
      <c r="AA6" s="23">
        <v>1</v>
      </c>
      <c r="AB6" s="1">
        <f t="shared" si="4"/>
        <v>1</v>
      </c>
      <c r="AC6" s="1">
        <v>27</v>
      </c>
      <c r="AD6" s="1">
        <v>15</v>
      </c>
      <c r="AE6" s="1"/>
      <c r="AF6" s="1"/>
      <c r="AG6" s="1">
        <v>1</v>
      </c>
      <c r="AH6" s="1">
        <v>11</v>
      </c>
      <c r="AI6" s="16">
        <f t="shared" si="5"/>
        <v>0.59259259259259256</v>
      </c>
      <c r="AJ6" s="17">
        <f t="shared" si="6"/>
        <v>3.7037037037037035E-2</v>
      </c>
      <c r="AK6" s="23"/>
      <c r="AL6" s="1">
        <f t="shared" si="7"/>
        <v>0</v>
      </c>
      <c r="AM6" s="1">
        <v>27</v>
      </c>
      <c r="AN6" s="1">
        <v>5</v>
      </c>
      <c r="AO6" s="1"/>
      <c r="AP6" s="1"/>
      <c r="AQ6" s="1">
        <v>11</v>
      </c>
      <c r="AR6" s="1">
        <v>11</v>
      </c>
      <c r="AS6" s="16">
        <f t="shared" si="8"/>
        <v>0.59259259259259256</v>
      </c>
      <c r="AT6" s="17">
        <f t="shared" si="9"/>
        <v>0.40740740740740738</v>
      </c>
      <c r="AU6" s="23">
        <v>1</v>
      </c>
      <c r="AV6" s="1">
        <f t="shared" si="10"/>
        <v>2</v>
      </c>
      <c r="AW6" s="1">
        <v>26</v>
      </c>
      <c r="AX6" s="1">
        <v>1</v>
      </c>
      <c r="AY6" s="1"/>
      <c r="AZ6" s="1"/>
      <c r="BA6" s="1">
        <v>15</v>
      </c>
      <c r="BB6" s="1">
        <v>10</v>
      </c>
      <c r="BC6" s="16">
        <f t="shared" si="11"/>
        <v>0.61538461538461542</v>
      </c>
      <c r="BD6" s="17">
        <f t="shared" si="12"/>
        <v>0.57692307692307687</v>
      </c>
      <c r="BE6" s="23"/>
      <c r="BF6" s="1">
        <f t="shared" si="13"/>
        <v>0</v>
      </c>
      <c r="BG6" s="1">
        <v>26</v>
      </c>
      <c r="BH6" s="1"/>
      <c r="BI6" s="1"/>
      <c r="BJ6" s="1">
        <v>1</v>
      </c>
      <c r="BK6" s="1">
        <v>15</v>
      </c>
      <c r="BL6" s="1">
        <v>10</v>
      </c>
      <c r="BM6" s="16">
        <f t="shared" si="14"/>
        <v>0.61538461538461542</v>
      </c>
      <c r="BN6" s="17">
        <f t="shared" si="15"/>
        <v>0.57692307692307687</v>
      </c>
      <c r="BO6" s="23"/>
      <c r="BP6" s="1">
        <f t="shared" si="16"/>
        <v>0</v>
      </c>
      <c r="BQ6" s="1">
        <v>26</v>
      </c>
      <c r="BR6" s="1"/>
      <c r="BS6" s="1"/>
      <c r="BT6" s="1"/>
      <c r="BU6" s="1">
        <v>16</v>
      </c>
      <c r="BV6" s="1">
        <v>10</v>
      </c>
      <c r="BW6" s="16">
        <f t="shared" si="17"/>
        <v>0.61538461538461542</v>
      </c>
      <c r="BX6" s="17">
        <f t="shared" si="18"/>
        <v>0.61538461538461542</v>
      </c>
      <c r="BY6" s="23"/>
      <c r="BZ6" s="1">
        <f t="shared" si="19"/>
        <v>0</v>
      </c>
      <c r="CA6" s="1">
        <v>26</v>
      </c>
      <c r="CB6" s="1"/>
      <c r="CC6" s="1"/>
      <c r="CD6" s="1"/>
      <c r="CE6" s="1">
        <v>16</v>
      </c>
      <c r="CF6" s="1">
        <v>10</v>
      </c>
      <c r="CG6" s="16">
        <f t="shared" si="20"/>
        <v>0.61538461538461542</v>
      </c>
      <c r="CH6" s="17">
        <f t="shared" si="21"/>
        <v>0.61538461538461542</v>
      </c>
      <c r="CI6" s="23"/>
      <c r="CJ6" s="1">
        <f t="shared" si="22"/>
        <v>0</v>
      </c>
      <c r="CK6" s="1">
        <v>26</v>
      </c>
      <c r="CL6" s="1"/>
      <c r="CM6" s="1"/>
      <c r="CN6" s="1"/>
      <c r="CO6" s="1">
        <v>16</v>
      </c>
      <c r="CP6" s="1">
        <v>10</v>
      </c>
      <c r="CQ6" s="16">
        <f t="shared" si="23"/>
        <v>0.61538461538461542</v>
      </c>
      <c r="CR6" s="17">
        <f t="shared" si="24"/>
        <v>0.61538461538461542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27</v>
      </c>
      <c r="D7" s="2"/>
      <c r="E7" s="2"/>
      <c r="F7" s="8">
        <v>27</v>
      </c>
      <c r="G7" s="23">
        <v>2</v>
      </c>
      <c r="H7" s="1">
        <f t="shared" si="28"/>
        <v>0</v>
      </c>
      <c r="I7" s="1">
        <v>29</v>
      </c>
      <c r="J7" s="1">
        <v>23</v>
      </c>
      <c r="K7" s="1"/>
      <c r="L7" s="1"/>
      <c r="M7" s="1"/>
      <c r="N7" s="1">
        <v>6</v>
      </c>
      <c r="O7" s="16">
        <f t="shared" si="29"/>
        <v>0.7931034482758621</v>
      </c>
      <c r="P7" s="17">
        <f t="shared" si="30"/>
        <v>0</v>
      </c>
      <c r="Q7" s="23">
        <v>1</v>
      </c>
      <c r="R7" s="1">
        <f t="shared" si="1"/>
        <v>1</v>
      </c>
      <c r="S7" s="1">
        <v>29</v>
      </c>
      <c r="T7" s="1">
        <v>19</v>
      </c>
      <c r="U7" s="1"/>
      <c r="V7" s="1"/>
      <c r="W7" s="1"/>
      <c r="X7" s="1">
        <v>10</v>
      </c>
      <c r="Y7" s="16">
        <f t="shared" si="2"/>
        <v>0.65517241379310343</v>
      </c>
      <c r="Z7" s="17">
        <f t="shared" si="3"/>
        <v>0</v>
      </c>
      <c r="AA7" s="23">
        <v>2</v>
      </c>
      <c r="AB7" s="1">
        <f t="shared" si="4"/>
        <v>0</v>
      </c>
      <c r="AC7" s="1">
        <v>31</v>
      </c>
      <c r="AD7" s="1">
        <v>19</v>
      </c>
      <c r="AE7" s="1"/>
      <c r="AF7" s="1"/>
      <c r="AG7" s="1"/>
      <c r="AH7" s="1">
        <v>12</v>
      </c>
      <c r="AI7" s="16">
        <f t="shared" si="5"/>
        <v>0.61290322580645162</v>
      </c>
      <c r="AJ7" s="17">
        <f t="shared" si="6"/>
        <v>0</v>
      </c>
      <c r="AK7" s="23"/>
      <c r="AL7" s="1">
        <f t="shared" si="7"/>
        <v>1</v>
      </c>
      <c r="AM7" s="1">
        <v>30</v>
      </c>
      <c r="AN7" s="1">
        <v>9</v>
      </c>
      <c r="AO7" s="1"/>
      <c r="AP7" s="1"/>
      <c r="AQ7" s="1">
        <v>10</v>
      </c>
      <c r="AR7" s="1">
        <v>11</v>
      </c>
      <c r="AS7" s="16">
        <f t="shared" si="8"/>
        <v>0.6333333333333333</v>
      </c>
      <c r="AT7" s="17">
        <f t="shared" si="9"/>
        <v>0.33333333333333331</v>
      </c>
      <c r="AU7" s="23"/>
      <c r="AV7" s="1">
        <f t="shared" si="10"/>
        <v>0</v>
      </c>
      <c r="AW7" s="1">
        <v>30</v>
      </c>
      <c r="AX7" s="1">
        <v>1</v>
      </c>
      <c r="AY7" s="1"/>
      <c r="AZ7" s="1"/>
      <c r="BA7" s="1">
        <v>18</v>
      </c>
      <c r="BB7" s="1">
        <v>11</v>
      </c>
      <c r="BC7" s="16">
        <f t="shared" si="11"/>
        <v>0.6333333333333333</v>
      </c>
      <c r="BD7" s="17">
        <f t="shared" si="12"/>
        <v>0.6</v>
      </c>
      <c r="BE7" s="23"/>
      <c r="BF7" s="1">
        <f t="shared" si="13"/>
        <v>0</v>
      </c>
      <c r="BG7" s="1">
        <v>30</v>
      </c>
      <c r="BH7" s="1"/>
      <c r="BI7" s="1"/>
      <c r="BJ7" s="1"/>
      <c r="BK7" s="1">
        <v>18</v>
      </c>
      <c r="BL7" s="1">
        <v>12</v>
      </c>
      <c r="BM7" s="16">
        <f t="shared" si="14"/>
        <v>0.6</v>
      </c>
      <c r="BN7" s="17">
        <f t="shared" si="15"/>
        <v>0.6</v>
      </c>
      <c r="BO7" s="23"/>
      <c r="BP7" s="1">
        <f t="shared" si="16"/>
        <v>0</v>
      </c>
      <c r="BQ7" s="1">
        <v>30</v>
      </c>
      <c r="BR7" s="1"/>
      <c r="BS7" s="1"/>
      <c r="BT7" s="1"/>
      <c r="BU7" s="1">
        <v>18</v>
      </c>
      <c r="BV7" s="1">
        <v>12</v>
      </c>
      <c r="BW7" s="16">
        <f t="shared" si="17"/>
        <v>0.6</v>
      </c>
      <c r="BX7" s="17">
        <f t="shared" si="18"/>
        <v>0.6</v>
      </c>
      <c r="BY7" s="23"/>
      <c r="BZ7" s="1">
        <f t="shared" si="19"/>
        <v>0</v>
      </c>
      <c r="CA7" s="1">
        <v>30</v>
      </c>
      <c r="CB7" s="1"/>
      <c r="CC7" s="1"/>
      <c r="CD7" s="1"/>
      <c r="CE7" s="1">
        <v>18</v>
      </c>
      <c r="CF7" s="1">
        <v>12</v>
      </c>
      <c r="CG7" s="16">
        <f t="shared" si="20"/>
        <v>0.6</v>
      </c>
      <c r="CH7" s="17">
        <f t="shared" si="21"/>
        <v>0.6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47</v>
      </c>
      <c r="D8" s="2"/>
      <c r="E8" s="2"/>
      <c r="F8" s="8">
        <v>47</v>
      </c>
      <c r="G8" s="23">
        <v>7</v>
      </c>
      <c r="H8" s="1">
        <f t="shared" si="28"/>
        <v>3</v>
      </c>
      <c r="I8" s="1">
        <v>51</v>
      </c>
      <c r="J8" s="1">
        <v>46</v>
      </c>
      <c r="K8" s="1"/>
      <c r="L8" s="1">
        <v>2</v>
      </c>
      <c r="M8" s="1"/>
      <c r="N8" s="1">
        <v>3</v>
      </c>
      <c r="O8" s="16">
        <f t="shared" si="29"/>
        <v>0.94117647058823528</v>
      </c>
      <c r="P8" s="17">
        <f t="shared" si="30"/>
        <v>0</v>
      </c>
      <c r="Q8" s="23">
        <v>2</v>
      </c>
      <c r="R8" s="1">
        <f t="shared" si="1"/>
        <v>2</v>
      </c>
      <c r="S8" s="1">
        <v>51</v>
      </c>
      <c r="T8" s="1">
        <v>40</v>
      </c>
      <c r="U8" s="1"/>
      <c r="V8" s="1"/>
      <c r="W8" s="1"/>
      <c r="X8" s="1">
        <v>11</v>
      </c>
      <c r="Y8" s="16">
        <f t="shared" si="2"/>
        <v>0.78431372549019607</v>
      </c>
      <c r="Z8" s="17">
        <f t="shared" si="3"/>
        <v>0</v>
      </c>
      <c r="AA8" s="23">
        <v>1</v>
      </c>
      <c r="AB8" s="1">
        <f t="shared" si="4"/>
        <v>1</v>
      </c>
      <c r="AC8" s="1">
        <v>51</v>
      </c>
      <c r="AD8" s="1">
        <v>39</v>
      </c>
      <c r="AE8" s="1"/>
      <c r="AF8" s="1">
        <v>1</v>
      </c>
      <c r="AG8" s="1">
        <v>1</v>
      </c>
      <c r="AH8" s="1">
        <v>10</v>
      </c>
      <c r="AI8" s="16">
        <f t="shared" si="5"/>
        <v>0.80392156862745101</v>
      </c>
      <c r="AJ8" s="17">
        <f t="shared" si="6"/>
        <v>1.9607843137254902E-2</v>
      </c>
      <c r="AK8" s="23"/>
      <c r="AL8" s="1">
        <f t="shared" si="7"/>
        <v>1</v>
      </c>
      <c r="AM8" s="1">
        <v>50</v>
      </c>
      <c r="AN8" s="1">
        <v>13</v>
      </c>
      <c r="AO8" s="1"/>
      <c r="AP8" s="1"/>
      <c r="AQ8" s="1">
        <v>27</v>
      </c>
      <c r="AR8" s="1">
        <v>10</v>
      </c>
      <c r="AS8" s="16">
        <f t="shared" si="8"/>
        <v>0.8</v>
      </c>
      <c r="AT8" s="17">
        <f t="shared" si="9"/>
        <v>0.54</v>
      </c>
      <c r="AU8" s="23"/>
      <c r="AV8" s="1">
        <f t="shared" si="10"/>
        <v>0</v>
      </c>
      <c r="AW8" s="1">
        <v>50</v>
      </c>
      <c r="AX8" s="1">
        <v>1</v>
      </c>
      <c r="AY8" s="1"/>
      <c r="AZ8" s="1">
        <v>1</v>
      </c>
      <c r="BA8" s="1">
        <v>35</v>
      </c>
      <c r="BB8" s="1">
        <v>13</v>
      </c>
      <c r="BC8" s="16">
        <f t="shared" si="11"/>
        <v>0.74</v>
      </c>
      <c r="BD8" s="17">
        <f t="shared" si="12"/>
        <v>0.7</v>
      </c>
      <c r="BE8" s="23">
        <v>1</v>
      </c>
      <c r="BF8" s="1">
        <f t="shared" si="13"/>
        <v>0</v>
      </c>
      <c r="BG8" s="1">
        <v>51</v>
      </c>
      <c r="BH8" s="1">
        <v>2</v>
      </c>
      <c r="BI8" s="1"/>
      <c r="BJ8" s="1"/>
      <c r="BK8" s="1">
        <v>37</v>
      </c>
      <c r="BL8" s="1">
        <v>12</v>
      </c>
      <c r="BM8" s="16">
        <f t="shared" si="14"/>
        <v>0.76470588235294112</v>
      </c>
      <c r="BN8" s="17">
        <f t="shared" si="15"/>
        <v>0.72549019607843135</v>
      </c>
      <c r="BO8" s="23"/>
      <c r="BP8" s="1">
        <f t="shared" si="16"/>
        <v>0</v>
      </c>
      <c r="BQ8" s="1">
        <v>51</v>
      </c>
      <c r="BR8" s="1">
        <v>1</v>
      </c>
      <c r="BS8" s="1"/>
      <c r="BT8" s="1"/>
      <c r="BU8" s="1">
        <v>38</v>
      </c>
      <c r="BV8" s="1">
        <v>12</v>
      </c>
      <c r="BW8" s="16">
        <f t="shared" si="17"/>
        <v>0.76470588235294112</v>
      </c>
      <c r="BX8" s="17">
        <f t="shared" si="18"/>
        <v>0.74509803921568629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38</v>
      </c>
      <c r="D9" s="2"/>
      <c r="E9" s="2"/>
      <c r="F9" s="8">
        <v>38</v>
      </c>
      <c r="G9" s="23">
        <v>11</v>
      </c>
      <c r="H9" s="1">
        <f t="shared" si="28"/>
        <v>2</v>
      </c>
      <c r="I9" s="1">
        <v>47</v>
      </c>
      <c r="J9" s="1">
        <v>42</v>
      </c>
      <c r="K9" s="1"/>
      <c r="L9" s="1">
        <v>1</v>
      </c>
      <c r="M9" s="1"/>
      <c r="N9" s="1">
        <v>4</v>
      </c>
      <c r="O9" s="16">
        <f t="shared" si="29"/>
        <v>0.91489361702127658</v>
      </c>
      <c r="P9" s="17">
        <f t="shared" si="30"/>
        <v>0</v>
      </c>
      <c r="Q9" s="23">
        <v>2</v>
      </c>
      <c r="R9" s="1">
        <f t="shared" si="1"/>
        <v>3</v>
      </c>
      <c r="S9" s="1">
        <v>46</v>
      </c>
      <c r="T9" s="1">
        <v>40</v>
      </c>
      <c r="U9" s="1"/>
      <c r="V9" s="1"/>
      <c r="W9" s="1"/>
      <c r="X9" s="1">
        <v>6</v>
      </c>
      <c r="Y9" s="16">
        <f t="shared" si="2"/>
        <v>0.86956521739130432</v>
      </c>
      <c r="Z9" s="17">
        <f t="shared" si="3"/>
        <v>0</v>
      </c>
      <c r="AA9" s="23">
        <v>2</v>
      </c>
      <c r="AB9" s="1">
        <f t="shared" si="4"/>
        <v>-1</v>
      </c>
      <c r="AC9" s="1">
        <v>49</v>
      </c>
      <c r="AD9" s="1">
        <v>38</v>
      </c>
      <c r="AE9" s="1"/>
      <c r="AF9" s="1">
        <v>3</v>
      </c>
      <c r="AG9" s="1">
        <v>1</v>
      </c>
      <c r="AH9" s="1">
        <v>7</v>
      </c>
      <c r="AI9" s="16">
        <f t="shared" si="5"/>
        <v>0.8571428571428571</v>
      </c>
      <c r="AJ9" s="17">
        <f t="shared" si="6"/>
        <v>2.0408163265306121E-2</v>
      </c>
      <c r="AK9" s="23">
        <v>2</v>
      </c>
      <c r="AL9" s="1">
        <f t="shared" si="7"/>
        <v>0</v>
      </c>
      <c r="AM9" s="1">
        <v>51</v>
      </c>
      <c r="AN9" s="1">
        <v>15</v>
      </c>
      <c r="AO9" s="1"/>
      <c r="AP9" s="1">
        <v>2</v>
      </c>
      <c r="AQ9" s="1">
        <v>24</v>
      </c>
      <c r="AR9" s="1">
        <v>10</v>
      </c>
      <c r="AS9" s="16">
        <f t="shared" si="8"/>
        <v>0.80392156862745101</v>
      </c>
      <c r="AT9" s="17">
        <f t="shared" si="9"/>
        <v>0.47058823529411764</v>
      </c>
      <c r="AU9" s="23"/>
      <c r="AV9" s="1">
        <f t="shared" si="10"/>
        <v>0</v>
      </c>
      <c r="AW9" s="1">
        <v>51</v>
      </c>
      <c r="AX9" s="1">
        <v>4</v>
      </c>
      <c r="AY9" s="1"/>
      <c r="AZ9" s="1">
        <v>1</v>
      </c>
      <c r="BA9" s="1">
        <v>33</v>
      </c>
      <c r="BB9" s="1">
        <v>13</v>
      </c>
      <c r="BC9" s="16">
        <f t="shared" si="11"/>
        <v>0.74509803921568629</v>
      </c>
      <c r="BD9" s="17">
        <f t="shared" si="12"/>
        <v>0.6470588235294118</v>
      </c>
      <c r="BE9" s="23">
        <v>1</v>
      </c>
      <c r="BF9" s="1">
        <f t="shared" si="13"/>
        <v>0</v>
      </c>
      <c r="BG9" s="1">
        <v>52</v>
      </c>
      <c r="BH9" s="1">
        <v>1</v>
      </c>
      <c r="BI9" s="1"/>
      <c r="BJ9" s="1"/>
      <c r="BK9" s="1">
        <v>37</v>
      </c>
      <c r="BL9" s="1">
        <v>14</v>
      </c>
      <c r="BM9" s="16">
        <f t="shared" si="14"/>
        <v>0.73076923076923073</v>
      </c>
      <c r="BN9" s="17">
        <f t="shared" si="15"/>
        <v>0.71153846153846156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34</v>
      </c>
      <c r="D10" s="2"/>
      <c r="E10" s="2"/>
      <c r="F10" s="8">
        <v>34</v>
      </c>
      <c r="G10" s="23">
        <v>5</v>
      </c>
      <c r="H10" s="1">
        <f t="shared" si="28"/>
        <v>4</v>
      </c>
      <c r="I10" s="1">
        <v>35</v>
      </c>
      <c r="J10" s="1">
        <v>32</v>
      </c>
      <c r="K10" s="1"/>
      <c r="L10" s="1">
        <v>1</v>
      </c>
      <c r="M10" s="1"/>
      <c r="N10" s="1">
        <v>2</v>
      </c>
      <c r="O10" s="16">
        <f t="shared" si="29"/>
        <v>0.94285714285714284</v>
      </c>
      <c r="P10" s="17">
        <f t="shared" si="30"/>
        <v>0</v>
      </c>
      <c r="Q10" s="23">
        <v>2</v>
      </c>
      <c r="R10" s="1">
        <f t="shared" si="1"/>
        <v>2</v>
      </c>
      <c r="S10" s="1">
        <v>35</v>
      </c>
      <c r="T10" s="1">
        <v>32</v>
      </c>
      <c r="U10" s="1"/>
      <c r="V10" s="1"/>
      <c r="W10" s="1"/>
      <c r="X10" s="1">
        <v>3</v>
      </c>
      <c r="Y10" s="16">
        <f t="shared" si="2"/>
        <v>0.91428571428571426</v>
      </c>
      <c r="Z10" s="17">
        <f t="shared" si="3"/>
        <v>0</v>
      </c>
      <c r="AA10" s="23">
        <v>1</v>
      </c>
      <c r="AB10" s="1">
        <f t="shared" si="4"/>
        <v>0</v>
      </c>
      <c r="AC10" s="1">
        <v>36</v>
      </c>
      <c r="AD10" s="1">
        <v>32</v>
      </c>
      <c r="AE10" s="1"/>
      <c r="AF10" s="1">
        <v>1</v>
      </c>
      <c r="AG10" s="1"/>
      <c r="AH10" s="1">
        <v>3</v>
      </c>
      <c r="AI10" s="16">
        <f t="shared" si="5"/>
        <v>0.91666666666666663</v>
      </c>
      <c r="AJ10" s="17">
        <f t="shared" si="6"/>
        <v>0</v>
      </c>
      <c r="AK10" s="23">
        <v>1</v>
      </c>
      <c r="AL10" s="1">
        <f t="shared" si="7"/>
        <v>0</v>
      </c>
      <c r="AM10" s="1">
        <v>37</v>
      </c>
      <c r="AN10" s="1">
        <v>17</v>
      </c>
      <c r="AO10" s="1"/>
      <c r="AP10" s="1"/>
      <c r="AQ10" s="1">
        <v>15</v>
      </c>
      <c r="AR10" s="1">
        <v>5</v>
      </c>
      <c r="AS10" s="16">
        <f t="shared" si="8"/>
        <v>0.86486486486486491</v>
      </c>
      <c r="AT10" s="17">
        <f t="shared" si="9"/>
        <v>0.40540540540540543</v>
      </c>
      <c r="AU10" s="23"/>
      <c r="AV10" s="1">
        <f t="shared" si="10"/>
        <v>0</v>
      </c>
      <c r="AW10" s="1">
        <v>37</v>
      </c>
      <c r="AX10" s="1">
        <v>5</v>
      </c>
      <c r="AY10" s="1"/>
      <c r="AZ10" s="1">
        <v>1</v>
      </c>
      <c r="BA10" s="1">
        <v>26</v>
      </c>
      <c r="BB10" s="1">
        <v>5</v>
      </c>
      <c r="BC10" s="16">
        <f t="shared" si="11"/>
        <v>0.86486486486486491</v>
      </c>
      <c r="BD10" s="17">
        <f t="shared" si="12"/>
        <v>0.70270270270270274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38</v>
      </c>
      <c r="D11" s="2"/>
      <c r="E11" s="2"/>
      <c r="F11" s="8">
        <v>38</v>
      </c>
      <c r="G11" s="23">
        <v>9</v>
      </c>
      <c r="H11" s="1">
        <f t="shared" si="28"/>
        <v>5</v>
      </c>
      <c r="I11" s="1">
        <v>42</v>
      </c>
      <c r="J11" s="1">
        <v>40</v>
      </c>
      <c r="K11" s="1"/>
      <c r="L11" s="1">
        <v>1</v>
      </c>
      <c r="M11" s="1"/>
      <c r="N11" s="1">
        <v>1</v>
      </c>
      <c r="O11" s="16">
        <f t="shared" si="29"/>
        <v>0.97619047619047616</v>
      </c>
      <c r="P11" s="17">
        <f t="shared" si="30"/>
        <v>0</v>
      </c>
      <c r="Q11" s="23"/>
      <c r="R11" s="1">
        <f t="shared" si="1"/>
        <v>3</v>
      </c>
      <c r="S11" s="1">
        <v>39</v>
      </c>
      <c r="T11" s="1">
        <v>34</v>
      </c>
      <c r="U11" s="1"/>
      <c r="V11" s="1"/>
      <c r="W11" s="1"/>
      <c r="X11" s="1">
        <v>5</v>
      </c>
      <c r="Y11" s="16">
        <f t="shared" si="2"/>
        <v>0.87179487179487181</v>
      </c>
      <c r="Z11" s="17">
        <f t="shared" si="3"/>
        <v>0</v>
      </c>
      <c r="AA11" s="23"/>
      <c r="AB11" s="1">
        <f t="shared" si="4"/>
        <v>1</v>
      </c>
      <c r="AC11" s="1">
        <v>38</v>
      </c>
      <c r="AD11" s="1">
        <v>33</v>
      </c>
      <c r="AE11" s="1"/>
      <c r="AF11" s="1"/>
      <c r="AG11" s="1"/>
      <c r="AH11" s="1">
        <v>5</v>
      </c>
      <c r="AI11" s="16">
        <f t="shared" si="5"/>
        <v>0.86842105263157898</v>
      </c>
      <c r="AJ11" s="17">
        <f t="shared" si="6"/>
        <v>0</v>
      </c>
      <c r="AK11" s="23">
        <v>2</v>
      </c>
      <c r="AL11" s="1">
        <f t="shared" si="7"/>
        <v>0</v>
      </c>
      <c r="AM11" s="1">
        <v>40</v>
      </c>
      <c r="AN11" s="1">
        <v>13</v>
      </c>
      <c r="AO11" s="1"/>
      <c r="AP11" s="1">
        <v>1</v>
      </c>
      <c r="AQ11" s="1">
        <v>21</v>
      </c>
      <c r="AR11" s="1">
        <v>5</v>
      </c>
      <c r="AS11" s="16">
        <f t="shared" si="8"/>
        <v>0.875</v>
      </c>
      <c r="AT11" s="17">
        <f t="shared" si="9"/>
        <v>0.52500000000000002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37</v>
      </c>
      <c r="D12" s="2"/>
      <c r="E12" s="2"/>
      <c r="F12" s="8">
        <v>37</v>
      </c>
      <c r="G12" s="23">
        <v>3</v>
      </c>
      <c r="H12" s="1">
        <f t="shared" si="28"/>
        <v>5</v>
      </c>
      <c r="I12" s="1">
        <v>35</v>
      </c>
      <c r="J12" s="1">
        <v>33</v>
      </c>
      <c r="K12" s="1"/>
      <c r="L12" s="1">
        <v>2</v>
      </c>
      <c r="M12" s="1"/>
      <c r="N12" s="1"/>
      <c r="O12" s="18">
        <f t="shared" si="29"/>
        <v>1</v>
      </c>
      <c r="P12" s="19">
        <f t="shared" si="30"/>
        <v>0</v>
      </c>
      <c r="Q12" s="23">
        <v>4</v>
      </c>
      <c r="R12" s="1">
        <f t="shared" si="1"/>
        <v>0</v>
      </c>
      <c r="S12" s="1">
        <v>39</v>
      </c>
      <c r="T12" s="1">
        <v>35</v>
      </c>
      <c r="U12" s="1"/>
      <c r="V12" s="1">
        <v>1</v>
      </c>
      <c r="W12" s="1"/>
      <c r="X12" s="1">
        <v>3</v>
      </c>
      <c r="Y12" s="18">
        <f t="shared" si="2"/>
        <v>0.92307692307692313</v>
      </c>
      <c r="Z12" s="19">
        <f t="shared" si="3"/>
        <v>0</v>
      </c>
      <c r="AA12" s="23">
        <v>3</v>
      </c>
      <c r="AB12" s="1">
        <f t="shared" si="4"/>
        <v>1</v>
      </c>
      <c r="AC12" s="1">
        <v>41</v>
      </c>
      <c r="AD12" s="1">
        <v>36</v>
      </c>
      <c r="AE12" s="1"/>
      <c r="AF12" s="1"/>
      <c r="AG12" s="1">
        <v>1</v>
      </c>
      <c r="AH12" s="1">
        <v>4</v>
      </c>
      <c r="AI12" s="18">
        <f t="shared" si="5"/>
        <v>0.90243902439024393</v>
      </c>
      <c r="AJ12" s="19">
        <f t="shared" si="6"/>
        <v>2.4390243902439025E-2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32</v>
      </c>
      <c r="D13" s="2"/>
      <c r="E13" s="2"/>
      <c r="F13" s="8">
        <v>32</v>
      </c>
      <c r="G13" s="23"/>
      <c r="H13" s="1">
        <f t="shared" si="28"/>
        <v>0</v>
      </c>
      <c r="I13" s="1">
        <v>32</v>
      </c>
      <c r="J13" s="1">
        <v>29</v>
      </c>
      <c r="K13" s="1"/>
      <c r="L13" s="1">
        <v>1</v>
      </c>
      <c r="M13" s="1"/>
      <c r="N13" s="1">
        <v>2</v>
      </c>
      <c r="O13" s="18">
        <f t="shared" si="29"/>
        <v>0.9375</v>
      </c>
      <c r="P13" s="19">
        <f t="shared" si="30"/>
        <v>0</v>
      </c>
      <c r="Q13" s="23">
        <v>10</v>
      </c>
      <c r="R13" s="1">
        <f t="shared" si="1"/>
        <v>2</v>
      </c>
      <c r="S13" s="1">
        <v>40</v>
      </c>
      <c r="T13" s="1">
        <v>33</v>
      </c>
      <c r="U13" s="1"/>
      <c r="V13" s="1">
        <v>1</v>
      </c>
      <c r="W13" s="1"/>
      <c r="X13" s="1">
        <v>6</v>
      </c>
      <c r="Y13" s="18">
        <f t="shared" si="2"/>
        <v>0.85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38</v>
      </c>
      <c r="D14" s="2"/>
      <c r="E14" s="2"/>
      <c r="F14" s="9">
        <v>38</v>
      </c>
      <c r="G14" s="24">
        <v>4</v>
      </c>
      <c r="H14" s="25">
        <f t="shared" si="28"/>
        <v>4</v>
      </c>
      <c r="I14" s="25">
        <v>38</v>
      </c>
      <c r="J14" s="25">
        <v>34</v>
      </c>
      <c r="K14" s="10"/>
      <c r="L14" s="10">
        <v>3</v>
      </c>
      <c r="M14" s="10"/>
      <c r="N14" s="10">
        <v>1</v>
      </c>
      <c r="O14" s="20">
        <f t="shared" si="29"/>
        <v>0.97368421052631582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Civil &amp; Architectural Engineering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12</v>
      </c>
      <c r="D19" s="3"/>
      <c r="E19" s="3"/>
      <c r="F19" s="8">
        <v>12</v>
      </c>
      <c r="G19" s="22"/>
      <c r="H19" s="1">
        <f t="shared" ref="H19:H28" si="32">IF(ISNUMBER(I19),F19-I19+G19,"")</f>
        <v>0</v>
      </c>
      <c r="I19" s="1">
        <v>12</v>
      </c>
      <c r="J19" s="1">
        <v>11</v>
      </c>
      <c r="K19" s="4"/>
      <c r="L19" s="4"/>
      <c r="M19" s="4"/>
      <c r="N19" s="5">
        <v>1</v>
      </c>
      <c r="O19" s="16">
        <f t="shared" ref="O19:O28" si="33">IF(I19="","",((J19+K19+L19+M19)/I19))</f>
        <v>0.91666666666666663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12</v>
      </c>
      <c r="T19" s="1">
        <v>10</v>
      </c>
      <c r="U19" s="4"/>
      <c r="V19" s="4"/>
      <c r="W19" s="4">
        <v>1</v>
      </c>
      <c r="X19" s="5">
        <v>1</v>
      </c>
      <c r="Y19" s="16">
        <f t="shared" ref="Y19:Y28" si="36">IF(S19="","",((T19+U19+V19+W19)/S19))</f>
        <v>0.91666666666666663</v>
      </c>
      <c r="Z19" s="17">
        <f t="shared" ref="Z19:Z28" si="37">IF(S19="","",(W19/S19))</f>
        <v>8.3333333333333329E-2</v>
      </c>
      <c r="AA19" s="22">
        <v>1</v>
      </c>
      <c r="AB19" s="1">
        <f t="shared" ref="AB19:AB28" si="38">IF(ISNUMBER(AC19),S19-AC19+AA19,"")</f>
        <v>1</v>
      </c>
      <c r="AC19" s="1">
        <v>12</v>
      </c>
      <c r="AD19" s="1">
        <v>3</v>
      </c>
      <c r="AE19" s="4"/>
      <c r="AF19" s="4"/>
      <c r="AG19" s="4">
        <v>6</v>
      </c>
      <c r="AH19" s="5">
        <v>3</v>
      </c>
      <c r="AI19" s="16">
        <f t="shared" ref="AI19:AI28" si="39">IF(AC19="","",((AD19+AE19+AF19+AG19)/AC19))</f>
        <v>0.75</v>
      </c>
      <c r="AJ19" s="17">
        <f t="shared" ref="AJ19:AJ28" si="40">IF(AC19="","",(AG19/AC19))</f>
        <v>0.5</v>
      </c>
      <c r="AK19" s="22"/>
      <c r="AL19" s="1">
        <f t="shared" ref="AL19:AL28" si="41">IF(ISNUMBER(AM19),AC19-AM19+AK19,"")</f>
        <v>0</v>
      </c>
      <c r="AM19" s="1">
        <v>12</v>
      </c>
      <c r="AN19" s="1"/>
      <c r="AO19" s="4"/>
      <c r="AP19" s="4"/>
      <c r="AQ19" s="4">
        <v>9</v>
      </c>
      <c r="AR19" s="5">
        <v>3</v>
      </c>
      <c r="AS19" s="16">
        <f t="shared" ref="AS19:AS28" si="42">IF(AM19="","",((AN19+AO19+AP19+AQ19)/AM19))</f>
        <v>0.75</v>
      </c>
      <c r="AT19" s="17">
        <f t="shared" ref="AT19:AT28" si="43">IF(AM19="","",(AQ19/AM19))</f>
        <v>0.75</v>
      </c>
      <c r="AU19" s="22"/>
      <c r="AV19" s="1">
        <f t="shared" ref="AV19:AV28" si="44">IF(ISNUMBER(AW19),AM19-AW19+AU19,"")</f>
        <v>0</v>
      </c>
      <c r="AW19" s="1">
        <v>12</v>
      </c>
      <c r="AX19" s="1"/>
      <c r="AY19" s="4"/>
      <c r="AZ19" s="4"/>
      <c r="BA19" s="4">
        <v>9</v>
      </c>
      <c r="BB19" s="5">
        <v>3</v>
      </c>
      <c r="BC19" s="16">
        <f t="shared" ref="BC19:BC28" si="45">IF(AW19="","",((AX19+AY19+AZ19+BA19)/AW19))</f>
        <v>0.75</v>
      </c>
      <c r="BD19" s="17">
        <f t="shared" ref="BD19:BD28" si="46">IF(AW19="","",(BA19/AW19))</f>
        <v>0.75</v>
      </c>
      <c r="BE19" s="22"/>
      <c r="BF19" s="1">
        <f t="shared" ref="BF19:BF28" si="47">IF(ISNUMBER(BG19),AW19-BG19+BE19,"")</f>
        <v>0</v>
      </c>
      <c r="BG19" s="1">
        <v>12</v>
      </c>
      <c r="BH19" s="1"/>
      <c r="BI19" s="4"/>
      <c r="BJ19" s="4"/>
      <c r="BK19" s="4">
        <v>9</v>
      </c>
      <c r="BL19" s="5">
        <v>3</v>
      </c>
      <c r="BM19" s="16">
        <f t="shared" ref="BM19:BM28" si="48">IF(BG19="","",((BH19+BI19+BJ19+BK19)/BG19))</f>
        <v>0.75</v>
      </c>
      <c r="BN19" s="17">
        <f t="shared" ref="BN19:BN28" si="49">IF(BG19="","",(BK19/BG19))</f>
        <v>0.75</v>
      </c>
      <c r="BO19" s="22"/>
      <c r="BP19" s="1">
        <f t="shared" ref="BP19:BP28" si="50">IF(ISNUMBER(BQ19),BG19-BQ19+BO19,"")</f>
        <v>0</v>
      </c>
      <c r="BQ19" s="1">
        <v>12</v>
      </c>
      <c r="BR19" s="1"/>
      <c r="BS19" s="4"/>
      <c r="BT19" s="4"/>
      <c r="BU19" s="4">
        <v>9</v>
      </c>
      <c r="BV19" s="5">
        <v>3</v>
      </c>
      <c r="BW19" s="16">
        <f t="shared" ref="BW19:BW28" si="51">IF(BQ19="","",((BR19+BS19+BT19+BU19)/BQ19))</f>
        <v>0.75</v>
      </c>
      <c r="BX19" s="17">
        <f t="shared" ref="BX19:BX28" si="52">IF(BQ19="","",(BU19/BQ19))</f>
        <v>0.75</v>
      </c>
      <c r="BY19" s="22"/>
      <c r="BZ19" s="1">
        <f t="shared" ref="BZ19:BZ28" si="53">IF(ISNUMBER(CA19),BQ19-CA19+BY19,"")</f>
        <v>0</v>
      </c>
      <c r="CA19" s="1">
        <v>12</v>
      </c>
      <c r="CB19" s="1"/>
      <c r="CC19" s="4"/>
      <c r="CD19" s="4"/>
      <c r="CE19" s="4">
        <v>9</v>
      </c>
      <c r="CF19" s="5">
        <v>3</v>
      </c>
      <c r="CG19" s="16">
        <f t="shared" ref="CG19:CG28" si="54">IF(CA19="","",((CB19+CC19+CD19+CE19)/CA19))</f>
        <v>0.75</v>
      </c>
      <c r="CH19" s="17">
        <f t="shared" ref="CH19:CH28" si="55">IF(CA19="","",(CE19/CA19))</f>
        <v>0.75</v>
      </c>
      <c r="CI19" s="22"/>
      <c r="CJ19" s="1">
        <f t="shared" ref="CJ19:CJ28" si="56">IF(ISNUMBER(CK19),CA19-CK19+CI19,"")</f>
        <v>0</v>
      </c>
      <c r="CK19" s="1">
        <v>12</v>
      </c>
      <c r="CL19" s="1"/>
      <c r="CM19" s="4"/>
      <c r="CN19" s="4"/>
      <c r="CO19" s="4">
        <v>9</v>
      </c>
      <c r="CP19" s="5">
        <v>3</v>
      </c>
      <c r="CQ19" s="16">
        <f t="shared" ref="CQ19:CQ28" si="57">IF(CK19="","",((CL19+CM19+CN19+CO19)/CK19))</f>
        <v>0.75</v>
      </c>
      <c r="CR19" s="17">
        <f t="shared" ref="CR19:CR28" si="58">IF(CK19="","",(CO19/CK19))</f>
        <v>0.75</v>
      </c>
      <c r="CS19" s="22"/>
      <c r="CT19" s="1">
        <f t="shared" ref="CT19:CT28" si="59">IF(ISNUMBER(CU19),CK19-CU19+CS19,"")</f>
        <v>0</v>
      </c>
      <c r="CU19" s="1">
        <v>12</v>
      </c>
      <c r="CV19" s="1"/>
      <c r="CW19" s="4"/>
      <c r="CX19" s="4"/>
      <c r="CY19" s="4">
        <v>9</v>
      </c>
      <c r="CZ19" s="5">
        <v>3</v>
      </c>
      <c r="DA19" s="16">
        <f t="shared" ref="DA19:DA28" si="60">IF(CU19="","",((CV19+CW19+CX19+CY19)/CU19))</f>
        <v>0.75</v>
      </c>
      <c r="DB19" s="17">
        <f t="shared" ref="DB19:DB28" si="61">IF(CU19="","",(CY19/CU19))</f>
        <v>0.75</v>
      </c>
    </row>
    <row r="20" spans="2:106" ht="14" x14ac:dyDescent="0.15">
      <c r="B20" s="4" t="s">
        <v>22</v>
      </c>
      <c r="C20" s="2">
        <f t="shared" si="31"/>
        <v>16</v>
      </c>
      <c r="D20" s="2"/>
      <c r="E20" s="2"/>
      <c r="F20" s="8">
        <v>16</v>
      </c>
      <c r="G20" s="23"/>
      <c r="H20" s="1">
        <f t="shared" si="32"/>
        <v>0</v>
      </c>
      <c r="I20" s="1">
        <v>16</v>
      </c>
      <c r="J20" s="1">
        <v>13</v>
      </c>
      <c r="K20" s="1"/>
      <c r="L20" s="1"/>
      <c r="M20" s="1"/>
      <c r="N20" s="1">
        <v>3</v>
      </c>
      <c r="O20" s="16">
        <f t="shared" si="33"/>
        <v>0.8125</v>
      </c>
      <c r="P20" s="17">
        <f t="shared" si="34"/>
        <v>0</v>
      </c>
      <c r="Q20" s="23"/>
      <c r="R20" s="1">
        <f t="shared" si="35"/>
        <v>0</v>
      </c>
      <c r="S20" s="1">
        <v>16</v>
      </c>
      <c r="T20" s="1">
        <v>12</v>
      </c>
      <c r="U20" s="1"/>
      <c r="V20" s="1"/>
      <c r="W20" s="1">
        <v>1</v>
      </c>
      <c r="X20" s="1">
        <v>3</v>
      </c>
      <c r="Y20" s="16">
        <f t="shared" si="36"/>
        <v>0.8125</v>
      </c>
      <c r="Z20" s="17">
        <f t="shared" si="37"/>
        <v>6.25E-2</v>
      </c>
      <c r="AA20" s="23">
        <v>1</v>
      </c>
      <c r="AB20" s="1">
        <f t="shared" si="38"/>
        <v>0</v>
      </c>
      <c r="AC20" s="1">
        <v>17</v>
      </c>
      <c r="AD20" s="1">
        <v>3</v>
      </c>
      <c r="AE20" s="1"/>
      <c r="AF20" s="1"/>
      <c r="AG20" s="1">
        <v>11</v>
      </c>
      <c r="AH20" s="1">
        <v>3</v>
      </c>
      <c r="AI20" s="16">
        <f t="shared" si="39"/>
        <v>0.82352941176470584</v>
      </c>
      <c r="AJ20" s="17">
        <f t="shared" si="40"/>
        <v>0.6470588235294118</v>
      </c>
      <c r="AK20" s="23"/>
      <c r="AL20" s="1">
        <f t="shared" si="41"/>
        <v>0</v>
      </c>
      <c r="AM20" s="1">
        <v>17</v>
      </c>
      <c r="AN20" s="1">
        <v>2</v>
      </c>
      <c r="AO20" s="1"/>
      <c r="AP20" s="1"/>
      <c r="AQ20" s="1">
        <v>12</v>
      </c>
      <c r="AR20" s="1">
        <v>3</v>
      </c>
      <c r="AS20" s="16">
        <f t="shared" si="42"/>
        <v>0.82352941176470584</v>
      </c>
      <c r="AT20" s="17">
        <f t="shared" si="43"/>
        <v>0.70588235294117652</v>
      </c>
      <c r="AU20" s="23"/>
      <c r="AV20" s="1">
        <f t="shared" si="44"/>
        <v>1</v>
      </c>
      <c r="AW20" s="1">
        <v>16</v>
      </c>
      <c r="AX20" s="1"/>
      <c r="AY20" s="1"/>
      <c r="AZ20" s="1"/>
      <c r="BA20" s="1">
        <v>13</v>
      </c>
      <c r="BB20" s="1">
        <v>3</v>
      </c>
      <c r="BC20" s="16">
        <f t="shared" si="45"/>
        <v>0.8125</v>
      </c>
      <c r="BD20" s="17">
        <f t="shared" si="46"/>
        <v>0.8125</v>
      </c>
      <c r="BE20" s="23"/>
      <c r="BF20" s="1">
        <f t="shared" si="47"/>
        <v>0</v>
      </c>
      <c r="BG20" s="1">
        <v>16</v>
      </c>
      <c r="BH20" s="1"/>
      <c r="BI20" s="1"/>
      <c r="BJ20" s="1"/>
      <c r="BK20" s="1">
        <v>13</v>
      </c>
      <c r="BL20" s="1">
        <v>3</v>
      </c>
      <c r="BM20" s="16">
        <f t="shared" si="48"/>
        <v>0.8125</v>
      </c>
      <c r="BN20" s="17">
        <f t="shared" si="49"/>
        <v>0.8125</v>
      </c>
      <c r="BO20" s="23"/>
      <c r="BP20" s="1">
        <f t="shared" si="50"/>
        <v>0</v>
      </c>
      <c r="BQ20" s="1">
        <v>16</v>
      </c>
      <c r="BR20" s="1"/>
      <c r="BS20" s="1"/>
      <c r="BT20" s="1"/>
      <c r="BU20" s="1">
        <v>13</v>
      </c>
      <c r="BV20" s="1">
        <v>3</v>
      </c>
      <c r="BW20" s="16">
        <f t="shared" si="51"/>
        <v>0.8125</v>
      </c>
      <c r="BX20" s="17">
        <f t="shared" si="52"/>
        <v>0.8125</v>
      </c>
      <c r="BY20" s="23"/>
      <c r="BZ20" s="1">
        <f t="shared" si="53"/>
        <v>0</v>
      </c>
      <c r="CA20" s="1">
        <v>16</v>
      </c>
      <c r="CB20" s="1"/>
      <c r="CC20" s="1"/>
      <c r="CD20" s="1"/>
      <c r="CE20" s="1">
        <v>13</v>
      </c>
      <c r="CF20" s="1">
        <v>3</v>
      </c>
      <c r="CG20" s="16">
        <f t="shared" si="54"/>
        <v>0.8125</v>
      </c>
      <c r="CH20" s="17">
        <f t="shared" si="55"/>
        <v>0.8125</v>
      </c>
      <c r="CI20" s="23"/>
      <c r="CJ20" s="1">
        <f t="shared" si="56"/>
        <v>0</v>
      </c>
      <c r="CK20" s="1">
        <v>16</v>
      </c>
      <c r="CL20" s="1"/>
      <c r="CM20" s="1"/>
      <c r="CN20" s="1"/>
      <c r="CO20" s="1">
        <v>13</v>
      </c>
      <c r="CP20" s="1">
        <v>3</v>
      </c>
      <c r="CQ20" s="16">
        <f t="shared" si="57"/>
        <v>0.8125</v>
      </c>
      <c r="CR20" s="17">
        <f t="shared" si="58"/>
        <v>0.8125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20</v>
      </c>
      <c r="D21" s="2"/>
      <c r="E21" s="2"/>
      <c r="F21" s="8">
        <v>20</v>
      </c>
      <c r="G21" s="23"/>
      <c r="H21" s="1">
        <f t="shared" si="32"/>
        <v>0</v>
      </c>
      <c r="I21" s="1">
        <v>20</v>
      </c>
      <c r="J21" s="1">
        <v>18</v>
      </c>
      <c r="K21" s="1"/>
      <c r="L21" s="1"/>
      <c r="M21" s="1"/>
      <c r="N21" s="1">
        <v>2</v>
      </c>
      <c r="O21" s="16">
        <f t="shared" si="33"/>
        <v>0.9</v>
      </c>
      <c r="P21" s="17">
        <f t="shared" si="34"/>
        <v>0</v>
      </c>
      <c r="Q21" s="23"/>
      <c r="R21" s="1">
        <f t="shared" si="35"/>
        <v>0</v>
      </c>
      <c r="S21" s="1">
        <v>20</v>
      </c>
      <c r="T21" s="1">
        <v>16</v>
      </c>
      <c r="U21" s="1"/>
      <c r="V21" s="1"/>
      <c r="W21" s="1">
        <v>1</v>
      </c>
      <c r="X21" s="1">
        <v>3</v>
      </c>
      <c r="Y21" s="16">
        <f t="shared" si="36"/>
        <v>0.85</v>
      </c>
      <c r="Z21" s="17">
        <f t="shared" si="37"/>
        <v>0.05</v>
      </c>
      <c r="AA21" s="23"/>
      <c r="AB21" s="1">
        <f t="shared" si="38"/>
        <v>0</v>
      </c>
      <c r="AC21" s="1">
        <v>20</v>
      </c>
      <c r="AD21" s="1">
        <v>4</v>
      </c>
      <c r="AE21" s="1"/>
      <c r="AF21" s="1"/>
      <c r="AG21" s="1">
        <v>13</v>
      </c>
      <c r="AH21" s="1">
        <v>3</v>
      </c>
      <c r="AI21" s="16">
        <f t="shared" si="39"/>
        <v>0.85</v>
      </c>
      <c r="AJ21" s="17">
        <f t="shared" si="40"/>
        <v>0.65</v>
      </c>
      <c r="AK21" s="23"/>
      <c r="AL21" s="1">
        <f t="shared" si="41"/>
        <v>0</v>
      </c>
      <c r="AM21" s="1">
        <v>20</v>
      </c>
      <c r="AN21" s="1">
        <v>1</v>
      </c>
      <c r="AO21" s="1"/>
      <c r="AP21" s="1"/>
      <c r="AQ21" s="1">
        <v>16</v>
      </c>
      <c r="AR21" s="1">
        <v>3</v>
      </c>
      <c r="AS21" s="16">
        <f t="shared" si="42"/>
        <v>0.85</v>
      </c>
      <c r="AT21" s="17">
        <f t="shared" si="43"/>
        <v>0.8</v>
      </c>
      <c r="AU21" s="23"/>
      <c r="AV21" s="1">
        <f t="shared" si="44"/>
        <v>0</v>
      </c>
      <c r="AW21" s="1">
        <v>20</v>
      </c>
      <c r="AX21" s="1"/>
      <c r="AY21" s="1"/>
      <c r="AZ21" s="1"/>
      <c r="BA21" s="1">
        <v>17</v>
      </c>
      <c r="BB21" s="1">
        <v>3</v>
      </c>
      <c r="BC21" s="16">
        <f t="shared" si="45"/>
        <v>0.85</v>
      </c>
      <c r="BD21" s="17">
        <f t="shared" si="46"/>
        <v>0.85</v>
      </c>
      <c r="BE21" s="23"/>
      <c r="BF21" s="1">
        <f t="shared" si="47"/>
        <v>0</v>
      </c>
      <c r="BG21" s="1">
        <v>20</v>
      </c>
      <c r="BH21" s="1"/>
      <c r="BI21" s="1"/>
      <c r="BJ21" s="1"/>
      <c r="BK21" s="1">
        <v>17</v>
      </c>
      <c r="BL21" s="1">
        <v>3</v>
      </c>
      <c r="BM21" s="16">
        <f t="shared" si="48"/>
        <v>0.85</v>
      </c>
      <c r="BN21" s="17">
        <f t="shared" si="49"/>
        <v>0.85</v>
      </c>
      <c r="BO21" s="23"/>
      <c r="BP21" s="1">
        <f t="shared" si="50"/>
        <v>0</v>
      </c>
      <c r="BQ21" s="1">
        <v>20</v>
      </c>
      <c r="BR21" s="1"/>
      <c r="BS21" s="1"/>
      <c r="BT21" s="1"/>
      <c r="BU21" s="1">
        <v>17</v>
      </c>
      <c r="BV21" s="1">
        <v>3</v>
      </c>
      <c r="BW21" s="16">
        <f t="shared" si="51"/>
        <v>0.85</v>
      </c>
      <c r="BX21" s="17">
        <f t="shared" si="52"/>
        <v>0.85</v>
      </c>
      <c r="BY21" s="23"/>
      <c r="BZ21" s="1">
        <f t="shared" si="53"/>
        <v>0</v>
      </c>
      <c r="CA21" s="1">
        <v>20</v>
      </c>
      <c r="CB21" s="1"/>
      <c r="CC21" s="1"/>
      <c r="CD21" s="1"/>
      <c r="CE21" s="1">
        <v>17</v>
      </c>
      <c r="CF21" s="1">
        <v>3</v>
      </c>
      <c r="CG21" s="16">
        <f t="shared" si="54"/>
        <v>0.85</v>
      </c>
      <c r="CH21" s="17">
        <f t="shared" si="55"/>
        <v>0.85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13</v>
      </c>
      <c r="D22" s="2"/>
      <c r="E22" s="2"/>
      <c r="F22" s="8">
        <v>13</v>
      </c>
      <c r="G22" s="23"/>
      <c r="H22" s="1">
        <f t="shared" si="32"/>
        <v>0</v>
      </c>
      <c r="I22" s="1">
        <v>13</v>
      </c>
      <c r="J22" s="1">
        <v>11</v>
      </c>
      <c r="K22" s="1"/>
      <c r="L22" s="1"/>
      <c r="M22" s="1"/>
      <c r="N22" s="1">
        <v>2</v>
      </c>
      <c r="O22" s="16">
        <f t="shared" si="33"/>
        <v>0.84615384615384615</v>
      </c>
      <c r="P22" s="17">
        <f t="shared" si="34"/>
        <v>0</v>
      </c>
      <c r="Q22" s="23"/>
      <c r="R22" s="1">
        <f t="shared" si="35"/>
        <v>0</v>
      </c>
      <c r="S22" s="1">
        <v>13</v>
      </c>
      <c r="T22" s="1">
        <v>10</v>
      </c>
      <c r="U22" s="1"/>
      <c r="V22" s="1"/>
      <c r="W22" s="1">
        <v>1</v>
      </c>
      <c r="X22" s="1">
        <v>2</v>
      </c>
      <c r="Y22" s="16">
        <f t="shared" si="36"/>
        <v>0.84615384615384615</v>
      </c>
      <c r="Z22" s="17">
        <f t="shared" si="37"/>
        <v>7.6923076923076927E-2</v>
      </c>
      <c r="AA22" s="23">
        <v>1</v>
      </c>
      <c r="AB22" s="1">
        <f t="shared" si="38"/>
        <v>0</v>
      </c>
      <c r="AC22" s="1">
        <v>14</v>
      </c>
      <c r="AD22" s="1">
        <v>6</v>
      </c>
      <c r="AE22" s="1"/>
      <c r="AF22" s="1"/>
      <c r="AG22" s="1">
        <v>5</v>
      </c>
      <c r="AH22" s="1">
        <v>3</v>
      </c>
      <c r="AI22" s="16">
        <f t="shared" si="39"/>
        <v>0.7857142857142857</v>
      </c>
      <c r="AJ22" s="17">
        <f t="shared" si="40"/>
        <v>0.35714285714285715</v>
      </c>
      <c r="AK22" s="23"/>
      <c r="AL22" s="1">
        <f t="shared" si="41"/>
        <v>0</v>
      </c>
      <c r="AM22" s="1">
        <v>14</v>
      </c>
      <c r="AN22" s="1">
        <v>3</v>
      </c>
      <c r="AO22" s="1"/>
      <c r="AP22" s="1"/>
      <c r="AQ22" s="1">
        <v>8</v>
      </c>
      <c r="AR22" s="1">
        <v>3</v>
      </c>
      <c r="AS22" s="16">
        <f t="shared" si="42"/>
        <v>0.7857142857142857</v>
      </c>
      <c r="AT22" s="17">
        <f t="shared" si="43"/>
        <v>0.5714285714285714</v>
      </c>
      <c r="AU22" s="23"/>
      <c r="AV22" s="1">
        <f t="shared" si="44"/>
        <v>0</v>
      </c>
      <c r="AW22" s="1">
        <v>14</v>
      </c>
      <c r="AX22" s="1"/>
      <c r="AY22" s="1"/>
      <c r="AZ22" s="1"/>
      <c r="BA22" s="1">
        <v>10</v>
      </c>
      <c r="BB22" s="1">
        <v>4</v>
      </c>
      <c r="BC22" s="16">
        <f t="shared" si="45"/>
        <v>0.7142857142857143</v>
      </c>
      <c r="BD22" s="17">
        <f t="shared" si="46"/>
        <v>0.7142857142857143</v>
      </c>
      <c r="BE22" s="23"/>
      <c r="BF22" s="1">
        <f t="shared" si="47"/>
        <v>0</v>
      </c>
      <c r="BG22" s="1">
        <v>14</v>
      </c>
      <c r="BH22" s="1"/>
      <c r="BI22" s="1"/>
      <c r="BJ22" s="1"/>
      <c r="BK22" s="1">
        <v>10</v>
      </c>
      <c r="BL22" s="1">
        <v>4</v>
      </c>
      <c r="BM22" s="16">
        <f t="shared" si="48"/>
        <v>0.7142857142857143</v>
      </c>
      <c r="BN22" s="17">
        <f t="shared" si="49"/>
        <v>0.7142857142857143</v>
      </c>
      <c r="BO22" s="23"/>
      <c r="BP22" s="1">
        <f t="shared" si="50"/>
        <v>0</v>
      </c>
      <c r="BQ22" s="1">
        <v>14</v>
      </c>
      <c r="BR22" s="1"/>
      <c r="BS22" s="1"/>
      <c r="BT22" s="1"/>
      <c r="BU22" s="1">
        <v>10</v>
      </c>
      <c r="BV22" s="1">
        <v>4</v>
      </c>
      <c r="BW22" s="16">
        <f t="shared" si="51"/>
        <v>0.7142857142857143</v>
      </c>
      <c r="BX22" s="17">
        <f t="shared" si="52"/>
        <v>0.7142857142857143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27</v>
      </c>
      <c r="D23" s="2"/>
      <c r="E23" s="2"/>
      <c r="F23" s="8">
        <v>27</v>
      </c>
      <c r="G23" s="23">
        <v>1</v>
      </c>
      <c r="H23" s="1">
        <f t="shared" si="32"/>
        <v>0</v>
      </c>
      <c r="I23" s="1">
        <v>28</v>
      </c>
      <c r="J23" s="1">
        <v>23</v>
      </c>
      <c r="K23" s="1"/>
      <c r="L23" s="1"/>
      <c r="M23" s="1"/>
      <c r="N23" s="1">
        <v>5</v>
      </c>
      <c r="O23" s="16">
        <f t="shared" si="33"/>
        <v>0.8214285714285714</v>
      </c>
      <c r="P23" s="17">
        <f t="shared" si="34"/>
        <v>0</v>
      </c>
      <c r="Q23" s="23"/>
      <c r="R23" s="1">
        <f t="shared" si="35"/>
        <v>1</v>
      </c>
      <c r="S23" s="1">
        <v>27</v>
      </c>
      <c r="T23" s="1">
        <v>14</v>
      </c>
      <c r="U23" s="1"/>
      <c r="V23" s="1">
        <v>1</v>
      </c>
      <c r="W23" s="1">
        <v>5</v>
      </c>
      <c r="X23" s="1">
        <v>7</v>
      </c>
      <c r="Y23" s="16">
        <f t="shared" si="36"/>
        <v>0.7407407407407407</v>
      </c>
      <c r="Z23" s="17">
        <f t="shared" si="37"/>
        <v>0.18518518518518517</v>
      </c>
      <c r="AA23" s="23"/>
      <c r="AB23" s="1">
        <f t="shared" si="38"/>
        <v>0</v>
      </c>
      <c r="AC23" s="1">
        <v>27</v>
      </c>
      <c r="AD23" s="1">
        <v>8</v>
      </c>
      <c r="AE23" s="1"/>
      <c r="AF23" s="1">
        <v>1</v>
      </c>
      <c r="AG23" s="1">
        <v>10</v>
      </c>
      <c r="AH23" s="1">
        <v>8</v>
      </c>
      <c r="AI23" s="16">
        <f t="shared" si="39"/>
        <v>0.70370370370370372</v>
      </c>
      <c r="AJ23" s="17">
        <f t="shared" si="40"/>
        <v>0.37037037037037035</v>
      </c>
      <c r="AK23" s="23"/>
      <c r="AL23" s="1">
        <f t="shared" si="41"/>
        <v>0</v>
      </c>
      <c r="AM23" s="1">
        <v>27</v>
      </c>
      <c r="AN23" s="1">
        <v>1</v>
      </c>
      <c r="AO23" s="1"/>
      <c r="AP23" s="1"/>
      <c r="AQ23" s="1">
        <v>17</v>
      </c>
      <c r="AR23" s="1">
        <v>9</v>
      </c>
      <c r="AS23" s="16">
        <f t="shared" si="42"/>
        <v>0.66666666666666663</v>
      </c>
      <c r="AT23" s="17">
        <f t="shared" si="43"/>
        <v>0.62962962962962965</v>
      </c>
      <c r="AU23" s="23"/>
      <c r="AV23" s="1">
        <f t="shared" si="44"/>
        <v>0</v>
      </c>
      <c r="AW23" s="1">
        <v>27</v>
      </c>
      <c r="AX23" s="1"/>
      <c r="AY23" s="1"/>
      <c r="AZ23" s="1"/>
      <c r="BA23" s="1">
        <v>18</v>
      </c>
      <c r="BB23" s="1">
        <v>9</v>
      </c>
      <c r="BC23" s="16">
        <f t="shared" si="45"/>
        <v>0.66666666666666663</v>
      </c>
      <c r="BD23" s="17">
        <f t="shared" si="46"/>
        <v>0.66666666666666663</v>
      </c>
      <c r="BE23" s="23"/>
      <c r="BF23" s="1">
        <f t="shared" si="47"/>
        <v>0</v>
      </c>
      <c r="BG23" s="1">
        <v>27</v>
      </c>
      <c r="BH23" s="1"/>
      <c r="BI23" s="1"/>
      <c r="BJ23" s="1"/>
      <c r="BK23" s="1">
        <v>18</v>
      </c>
      <c r="BL23" s="1">
        <v>9</v>
      </c>
      <c r="BM23" s="16">
        <f t="shared" si="48"/>
        <v>0.66666666666666663</v>
      </c>
      <c r="BN23" s="17">
        <f t="shared" si="49"/>
        <v>0.66666666666666663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21</v>
      </c>
      <c r="D24" s="2"/>
      <c r="E24" s="2"/>
      <c r="F24" s="8">
        <v>21</v>
      </c>
      <c r="G24" s="23"/>
      <c r="H24" s="1">
        <f t="shared" si="32"/>
        <v>2</v>
      </c>
      <c r="I24" s="1">
        <v>19</v>
      </c>
      <c r="J24" s="1">
        <v>15</v>
      </c>
      <c r="K24" s="1"/>
      <c r="L24" s="1"/>
      <c r="M24" s="1"/>
      <c r="N24" s="1">
        <v>4</v>
      </c>
      <c r="O24" s="16">
        <f t="shared" si="33"/>
        <v>0.78947368421052633</v>
      </c>
      <c r="P24" s="17">
        <f t="shared" si="34"/>
        <v>0</v>
      </c>
      <c r="Q24" s="23"/>
      <c r="R24" s="1">
        <f t="shared" si="35"/>
        <v>0</v>
      </c>
      <c r="S24" s="1">
        <v>19</v>
      </c>
      <c r="T24" s="1">
        <v>11</v>
      </c>
      <c r="U24" s="1">
        <v>1</v>
      </c>
      <c r="V24" s="1">
        <v>1</v>
      </c>
      <c r="W24" s="1">
        <v>1</v>
      </c>
      <c r="X24" s="1">
        <v>5</v>
      </c>
      <c r="Y24" s="16">
        <f t="shared" si="36"/>
        <v>0.73684210526315785</v>
      </c>
      <c r="Z24" s="17">
        <f t="shared" si="37"/>
        <v>5.2631578947368418E-2</v>
      </c>
      <c r="AA24" s="23"/>
      <c r="AB24" s="1">
        <f t="shared" si="38"/>
        <v>0</v>
      </c>
      <c r="AC24" s="1">
        <v>19</v>
      </c>
      <c r="AD24" s="1">
        <v>7</v>
      </c>
      <c r="AE24" s="1"/>
      <c r="AF24" s="1"/>
      <c r="AG24" s="1">
        <v>6</v>
      </c>
      <c r="AH24" s="1">
        <v>6</v>
      </c>
      <c r="AI24" s="16">
        <f t="shared" si="39"/>
        <v>0.68421052631578949</v>
      </c>
      <c r="AJ24" s="17">
        <f t="shared" si="40"/>
        <v>0.31578947368421051</v>
      </c>
      <c r="AK24" s="23"/>
      <c r="AL24" s="1">
        <f t="shared" si="41"/>
        <v>0</v>
      </c>
      <c r="AM24" s="1">
        <v>19</v>
      </c>
      <c r="AN24" s="1">
        <v>1</v>
      </c>
      <c r="AO24" s="1"/>
      <c r="AP24" s="1"/>
      <c r="AQ24" s="1">
        <v>12</v>
      </c>
      <c r="AR24" s="1">
        <v>6</v>
      </c>
      <c r="AS24" s="16">
        <f t="shared" si="42"/>
        <v>0.68421052631578949</v>
      </c>
      <c r="AT24" s="17">
        <f t="shared" si="43"/>
        <v>0.63157894736842102</v>
      </c>
      <c r="AU24" s="23"/>
      <c r="AV24" s="1">
        <f t="shared" si="44"/>
        <v>0</v>
      </c>
      <c r="AW24" s="1">
        <v>19</v>
      </c>
      <c r="AX24" s="1"/>
      <c r="AY24" s="1"/>
      <c r="AZ24" s="1"/>
      <c r="BA24" s="1">
        <v>13</v>
      </c>
      <c r="BB24" s="1">
        <v>6</v>
      </c>
      <c r="BC24" s="16">
        <f t="shared" si="45"/>
        <v>0.68421052631578949</v>
      </c>
      <c r="BD24" s="17">
        <f t="shared" si="46"/>
        <v>0.68421052631578949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15</v>
      </c>
      <c r="D25" s="2"/>
      <c r="E25" s="2"/>
      <c r="F25" s="8">
        <v>15</v>
      </c>
      <c r="G25" s="23"/>
      <c r="H25" s="1">
        <f t="shared" si="32"/>
        <v>1</v>
      </c>
      <c r="I25" s="1">
        <v>14</v>
      </c>
      <c r="J25" s="1">
        <v>11</v>
      </c>
      <c r="K25" s="1"/>
      <c r="L25" s="1"/>
      <c r="M25" s="1"/>
      <c r="N25" s="1">
        <v>3</v>
      </c>
      <c r="O25" s="16">
        <f t="shared" si="33"/>
        <v>0.7857142857142857</v>
      </c>
      <c r="P25" s="17">
        <f t="shared" si="34"/>
        <v>0</v>
      </c>
      <c r="Q25" s="23">
        <v>1</v>
      </c>
      <c r="R25" s="1">
        <f t="shared" si="35"/>
        <v>1</v>
      </c>
      <c r="S25" s="1">
        <v>14</v>
      </c>
      <c r="T25" s="1">
        <v>8</v>
      </c>
      <c r="U25" s="1"/>
      <c r="V25" s="1"/>
      <c r="W25" s="1">
        <v>3</v>
      </c>
      <c r="X25" s="1">
        <v>3</v>
      </c>
      <c r="Y25" s="16">
        <f t="shared" si="36"/>
        <v>0.7857142857142857</v>
      </c>
      <c r="Z25" s="17">
        <f t="shared" si="37"/>
        <v>0.21428571428571427</v>
      </c>
      <c r="AA25" s="23">
        <v>1</v>
      </c>
      <c r="AB25" s="1">
        <f t="shared" si="38"/>
        <v>0</v>
      </c>
      <c r="AC25" s="1">
        <v>15</v>
      </c>
      <c r="AD25" s="1">
        <v>2</v>
      </c>
      <c r="AE25" s="1"/>
      <c r="AF25" s="1">
        <v>1</v>
      </c>
      <c r="AG25" s="1">
        <v>9</v>
      </c>
      <c r="AH25" s="1">
        <v>3</v>
      </c>
      <c r="AI25" s="16">
        <f t="shared" si="39"/>
        <v>0.8</v>
      </c>
      <c r="AJ25" s="17">
        <f t="shared" si="40"/>
        <v>0.6</v>
      </c>
      <c r="AK25" s="23"/>
      <c r="AL25" s="1">
        <f t="shared" si="41"/>
        <v>0</v>
      </c>
      <c r="AM25" s="1">
        <v>15</v>
      </c>
      <c r="AN25" s="1"/>
      <c r="AO25" s="1"/>
      <c r="AP25" s="1"/>
      <c r="AQ25" s="1">
        <v>11</v>
      </c>
      <c r="AR25" s="1">
        <v>4</v>
      </c>
      <c r="AS25" s="16">
        <f t="shared" si="42"/>
        <v>0.73333333333333328</v>
      </c>
      <c r="AT25" s="17">
        <f t="shared" si="43"/>
        <v>0.73333333333333328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12</v>
      </c>
      <c r="D26" s="2"/>
      <c r="E26" s="2"/>
      <c r="F26" s="8">
        <v>12</v>
      </c>
      <c r="G26" s="23">
        <v>1</v>
      </c>
      <c r="H26" s="1">
        <f t="shared" si="32"/>
        <v>0</v>
      </c>
      <c r="I26" s="1">
        <v>13</v>
      </c>
      <c r="J26" s="1">
        <v>13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13</v>
      </c>
      <c r="T26" s="1">
        <v>9</v>
      </c>
      <c r="U26" s="1"/>
      <c r="V26" s="1"/>
      <c r="W26" s="1">
        <v>3</v>
      </c>
      <c r="X26" s="1">
        <v>1</v>
      </c>
      <c r="Y26" s="18">
        <f t="shared" si="36"/>
        <v>0.92307692307692313</v>
      </c>
      <c r="Z26" s="19">
        <f t="shared" si="37"/>
        <v>0.23076923076923078</v>
      </c>
      <c r="AA26" s="23"/>
      <c r="AB26" s="1">
        <f t="shared" si="38"/>
        <v>0</v>
      </c>
      <c r="AC26" s="1">
        <v>13</v>
      </c>
      <c r="AD26" s="1">
        <v>7</v>
      </c>
      <c r="AE26" s="1"/>
      <c r="AF26" s="1"/>
      <c r="AG26" s="1">
        <v>5</v>
      </c>
      <c r="AH26" s="1">
        <v>1</v>
      </c>
      <c r="AI26" s="18">
        <f t="shared" si="39"/>
        <v>0.92307692307692313</v>
      </c>
      <c r="AJ26" s="19">
        <f t="shared" si="40"/>
        <v>0.38461538461538464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18</v>
      </c>
      <c r="D27" s="2"/>
      <c r="E27" s="2"/>
      <c r="F27" s="8">
        <v>18</v>
      </c>
      <c r="G27" s="23"/>
      <c r="H27" s="1">
        <f t="shared" si="32"/>
        <v>0</v>
      </c>
      <c r="I27" s="1">
        <v>18</v>
      </c>
      <c r="J27" s="1">
        <v>16</v>
      </c>
      <c r="K27" s="1"/>
      <c r="L27" s="1"/>
      <c r="M27" s="1"/>
      <c r="N27" s="1">
        <v>2</v>
      </c>
      <c r="O27" s="18">
        <f t="shared" si="33"/>
        <v>0.88888888888888884</v>
      </c>
      <c r="P27" s="19">
        <f t="shared" si="34"/>
        <v>0</v>
      </c>
      <c r="Q27" s="23">
        <v>1</v>
      </c>
      <c r="R27" s="1">
        <f t="shared" si="35"/>
        <v>0</v>
      </c>
      <c r="S27" s="1">
        <v>19</v>
      </c>
      <c r="T27" s="1">
        <v>15</v>
      </c>
      <c r="U27" s="1"/>
      <c r="V27" s="1"/>
      <c r="W27" s="1">
        <v>1</v>
      </c>
      <c r="X27" s="1">
        <v>3</v>
      </c>
      <c r="Y27" s="18">
        <f t="shared" si="36"/>
        <v>0.84210526315789469</v>
      </c>
      <c r="Z27" s="19">
        <f t="shared" si="37"/>
        <v>5.2631578947368418E-2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19</v>
      </c>
      <c r="D28" s="2"/>
      <c r="E28" s="2"/>
      <c r="F28" s="9">
        <v>19</v>
      </c>
      <c r="G28" s="24">
        <v>2</v>
      </c>
      <c r="H28" s="25">
        <f t="shared" si="32"/>
        <v>1</v>
      </c>
      <c r="I28" s="25">
        <v>20</v>
      </c>
      <c r="J28" s="25">
        <v>18</v>
      </c>
      <c r="K28" s="10"/>
      <c r="L28" s="10"/>
      <c r="M28" s="10"/>
      <c r="N28" s="10">
        <v>2</v>
      </c>
      <c r="O28" s="20">
        <f t="shared" si="33"/>
        <v>0.9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55</v>
      </c>
    </row>
    <row r="2" spans="1:106" x14ac:dyDescent="0.15">
      <c r="B2" s="14" t="str">
        <f>"Freshmen Retention - "&amp;$A$1</f>
        <v>Freshmen Retention - Chemical &amp; Environmental Engineering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19</v>
      </c>
      <c r="D5" s="3"/>
      <c r="E5" s="3">
        <v>1</v>
      </c>
      <c r="F5" s="8">
        <v>18</v>
      </c>
      <c r="G5" s="22">
        <v>1</v>
      </c>
      <c r="H5" s="1">
        <f>IF(ISNUMBER(I5),F5-I5+G5,"")</f>
        <v>3</v>
      </c>
      <c r="I5" s="1">
        <v>16</v>
      </c>
      <c r="J5" s="1">
        <v>14</v>
      </c>
      <c r="K5" s="4"/>
      <c r="L5" s="4"/>
      <c r="M5" s="4"/>
      <c r="N5" s="5">
        <v>2</v>
      </c>
      <c r="O5" s="16">
        <f>IF(I5="","",((J5+K5+L5+M5)/I5))</f>
        <v>0.875</v>
      </c>
      <c r="P5" s="17">
        <f>IF(I5="","",(M5/I5))</f>
        <v>0</v>
      </c>
      <c r="Q5" s="22">
        <v>1</v>
      </c>
      <c r="R5" s="1">
        <f t="shared" ref="R5:R14" si="1">IF(ISNUMBER(S5),I5-S5+Q5,"")</f>
        <v>1</v>
      </c>
      <c r="S5" s="1">
        <v>16</v>
      </c>
      <c r="T5" s="1">
        <v>14</v>
      </c>
      <c r="U5" s="4"/>
      <c r="V5" s="4"/>
      <c r="W5" s="4"/>
      <c r="X5" s="5">
        <v>2</v>
      </c>
      <c r="Y5" s="16">
        <f t="shared" ref="Y5:Y14" si="2">IF(S5="","",((T5+U5+V5+W5)/S5))</f>
        <v>0.875</v>
      </c>
      <c r="Z5" s="17">
        <f t="shared" ref="Z5:Z14" si="3">IF(S5="","",(W5/S5))</f>
        <v>0</v>
      </c>
      <c r="AA5" s="22">
        <v>1</v>
      </c>
      <c r="AB5" s="1">
        <f t="shared" ref="AB5:AB14" si="4">IF(ISNUMBER(AC5),S5-AC5+AA5,"")</f>
        <v>-1</v>
      </c>
      <c r="AC5" s="1">
        <v>18</v>
      </c>
      <c r="AD5" s="1">
        <v>13</v>
      </c>
      <c r="AE5" s="4"/>
      <c r="AF5" s="4"/>
      <c r="AG5" s="4">
        <v>2</v>
      </c>
      <c r="AH5" s="5">
        <v>3</v>
      </c>
      <c r="AI5" s="16">
        <f t="shared" ref="AI5:AI14" si="5">IF(AC5="","",((AD5+AE5+AF5+AG5)/AC5))</f>
        <v>0.83333333333333337</v>
      </c>
      <c r="AJ5" s="17">
        <f t="shared" ref="AJ5:AJ14" si="6">IF(AC5="","",(AG5/AC5))</f>
        <v>0.1111111111111111</v>
      </c>
      <c r="AK5" s="22"/>
      <c r="AL5" s="1">
        <f t="shared" ref="AL5:AL14" si="7">IF(ISNUMBER(AM5),AC5-AM5+AK5,"")</f>
        <v>0</v>
      </c>
      <c r="AM5" s="1">
        <v>18</v>
      </c>
      <c r="AN5" s="1">
        <v>7</v>
      </c>
      <c r="AO5" s="4"/>
      <c r="AP5" s="4"/>
      <c r="AQ5" s="4">
        <v>7</v>
      </c>
      <c r="AR5" s="5">
        <v>4</v>
      </c>
      <c r="AS5" s="16">
        <f t="shared" ref="AS5:AS14" si="8">IF(AM5="","",((AN5+AO5+AP5+AQ5)/AM5))</f>
        <v>0.77777777777777779</v>
      </c>
      <c r="AT5" s="17">
        <f t="shared" ref="AT5:AT14" si="9">IF(AM5="","",(AQ5/AM5))</f>
        <v>0.3888888888888889</v>
      </c>
      <c r="AU5" s="22"/>
      <c r="AV5" s="1">
        <f t="shared" ref="AV5:AV14" si="10">IF(ISNUMBER(AW5),AM5-AW5+AU5,"")</f>
        <v>0</v>
      </c>
      <c r="AW5" s="1">
        <v>18</v>
      </c>
      <c r="AX5" s="1">
        <v>1</v>
      </c>
      <c r="AY5" s="4"/>
      <c r="AZ5" s="4"/>
      <c r="BA5" s="4">
        <v>13</v>
      </c>
      <c r="BB5" s="5">
        <v>4</v>
      </c>
      <c r="BC5" s="16">
        <f t="shared" ref="BC5:BC14" si="11">IF(AW5="","",((AX5+AY5+AZ5+BA5)/AW5))</f>
        <v>0.77777777777777779</v>
      </c>
      <c r="BD5" s="17">
        <f t="shared" ref="BD5:BD14" si="12">IF(AW5="","",(BA5/AW5))</f>
        <v>0.72222222222222221</v>
      </c>
      <c r="BE5" s="22"/>
      <c r="BF5" s="1">
        <f t="shared" ref="BF5:BF14" si="13">IF(ISNUMBER(BG5),AW5-BG5+BE5,"")</f>
        <v>0</v>
      </c>
      <c r="BG5" s="1">
        <v>18</v>
      </c>
      <c r="BH5" s="1"/>
      <c r="BI5" s="4"/>
      <c r="BJ5" s="4"/>
      <c r="BK5" s="4">
        <v>14</v>
      </c>
      <c r="BL5" s="5">
        <v>4</v>
      </c>
      <c r="BM5" s="16">
        <f t="shared" ref="BM5:BM14" si="14">IF(BG5="","",((BH5+BI5+BJ5+BK5)/BG5))</f>
        <v>0.77777777777777779</v>
      </c>
      <c r="BN5" s="17">
        <f t="shared" ref="BN5:BN14" si="15">IF(BG5="","",(BK5/BG5))</f>
        <v>0.77777777777777779</v>
      </c>
      <c r="BO5" s="22"/>
      <c r="BP5" s="1">
        <f t="shared" ref="BP5:BP14" si="16">IF(ISNUMBER(BQ5),BG5-BQ5+BO5,"")</f>
        <v>0</v>
      </c>
      <c r="BQ5" s="1">
        <v>18</v>
      </c>
      <c r="BR5" s="1"/>
      <c r="BS5" s="4"/>
      <c r="BT5" s="4"/>
      <c r="BU5" s="4">
        <v>14</v>
      </c>
      <c r="BV5" s="5">
        <v>4</v>
      </c>
      <c r="BW5" s="16">
        <f t="shared" ref="BW5:BW14" si="17">IF(BQ5="","",((BR5+BS5+BT5+BU5)/BQ5))</f>
        <v>0.77777777777777779</v>
      </c>
      <c r="BX5" s="17">
        <f t="shared" ref="BX5:BX14" si="18">IF(BQ5="","",(BU5/BQ5))</f>
        <v>0.77777777777777779</v>
      </c>
      <c r="BY5" s="22"/>
      <c r="BZ5" s="1">
        <f t="shared" ref="BZ5:BZ14" si="19">IF(ISNUMBER(CA5),BQ5-CA5+BY5,"")</f>
        <v>0</v>
      </c>
      <c r="CA5" s="1">
        <v>18</v>
      </c>
      <c r="CB5" s="1"/>
      <c r="CC5" s="4"/>
      <c r="CD5" s="4"/>
      <c r="CE5" s="4">
        <v>14</v>
      </c>
      <c r="CF5" s="5">
        <v>4</v>
      </c>
      <c r="CG5" s="16">
        <f t="shared" ref="CG5:CG14" si="20">IF(CA5="","",((CB5+CC5+CD5+CE5)/CA5))</f>
        <v>0.77777777777777779</v>
      </c>
      <c r="CH5" s="17">
        <f t="shared" ref="CH5:CH14" si="21">IF(CA5="","",(CE5/CA5))</f>
        <v>0.77777777777777779</v>
      </c>
      <c r="CI5" s="22"/>
      <c r="CJ5" s="1">
        <f t="shared" ref="CJ5:CJ14" si="22">IF(ISNUMBER(CK5),CA5-CK5+CI5,"")</f>
        <v>0</v>
      </c>
      <c r="CK5" s="1">
        <v>18</v>
      </c>
      <c r="CL5" s="1"/>
      <c r="CM5" s="4"/>
      <c r="CN5" s="4"/>
      <c r="CO5" s="4">
        <v>14</v>
      </c>
      <c r="CP5" s="5">
        <v>4</v>
      </c>
      <c r="CQ5" s="16">
        <f t="shared" ref="CQ5:CQ14" si="23">IF(CK5="","",((CL5+CM5+CN5+CO5)/CK5))</f>
        <v>0.77777777777777779</v>
      </c>
      <c r="CR5" s="17">
        <f t="shared" ref="CR5:CR14" si="24">IF(CK5="","",(CO5/CK5))</f>
        <v>0.77777777777777779</v>
      </c>
      <c r="CS5" s="22"/>
      <c r="CT5" s="1">
        <f t="shared" ref="CT5:CT14" si="25">IF(ISNUMBER(CU5),CK5-CU5+CS5,"")</f>
        <v>0</v>
      </c>
      <c r="CU5" s="1">
        <v>18</v>
      </c>
      <c r="CV5" s="1"/>
      <c r="CW5" s="4"/>
      <c r="CX5" s="4"/>
      <c r="CY5" s="4">
        <v>14</v>
      </c>
      <c r="CZ5" s="5">
        <v>4</v>
      </c>
      <c r="DA5" s="16">
        <f t="shared" ref="DA5:DA14" si="26">IF(CU5="","",((CV5+CW5+CX5+CY5)/CU5))</f>
        <v>0.77777777777777779</v>
      </c>
      <c r="DB5" s="17">
        <f t="shared" ref="DB5:DB14" si="27">IF(CU5="","",(CY5/CU5))</f>
        <v>0.77777777777777779</v>
      </c>
    </row>
    <row r="6" spans="1:106" ht="14" x14ac:dyDescent="0.15">
      <c r="B6" s="4" t="s">
        <v>22</v>
      </c>
      <c r="C6" s="2">
        <f t="shared" si="0"/>
        <v>11</v>
      </c>
      <c r="D6" s="2"/>
      <c r="E6" s="2"/>
      <c r="F6" s="8">
        <v>11</v>
      </c>
      <c r="G6" s="23">
        <v>1</v>
      </c>
      <c r="H6" s="1">
        <f t="shared" ref="H6:H14" si="28">IF(ISNUMBER(I6),F6-I6+G6,"")</f>
        <v>0</v>
      </c>
      <c r="I6" s="1">
        <v>12</v>
      </c>
      <c r="J6" s="1">
        <v>10</v>
      </c>
      <c r="K6" s="1"/>
      <c r="L6" s="1"/>
      <c r="M6" s="1"/>
      <c r="N6" s="1">
        <v>2</v>
      </c>
      <c r="O6" s="16">
        <f t="shared" ref="O6:O14" si="29">IF(I6="","",((J6+K6+L6+M6)/I6))</f>
        <v>0.83333333333333337</v>
      </c>
      <c r="P6" s="17">
        <f t="shared" ref="P6:P14" si="30">IF(I6="","",(M6/I6))</f>
        <v>0</v>
      </c>
      <c r="Q6" s="23">
        <v>1</v>
      </c>
      <c r="R6" s="1">
        <f t="shared" si="1"/>
        <v>3</v>
      </c>
      <c r="S6" s="1">
        <v>10</v>
      </c>
      <c r="T6" s="1">
        <v>7</v>
      </c>
      <c r="U6" s="1"/>
      <c r="V6" s="1"/>
      <c r="W6" s="1"/>
      <c r="X6" s="1">
        <v>3</v>
      </c>
      <c r="Y6" s="16">
        <f t="shared" si="2"/>
        <v>0.7</v>
      </c>
      <c r="Z6" s="17">
        <f t="shared" si="3"/>
        <v>0</v>
      </c>
      <c r="AA6" s="23"/>
      <c r="AB6" s="1">
        <f t="shared" si="4"/>
        <v>0</v>
      </c>
      <c r="AC6" s="1">
        <v>10</v>
      </c>
      <c r="AD6" s="1">
        <v>6</v>
      </c>
      <c r="AE6" s="1"/>
      <c r="AF6" s="1"/>
      <c r="AG6" s="1">
        <v>1</v>
      </c>
      <c r="AH6" s="1">
        <v>3</v>
      </c>
      <c r="AI6" s="16">
        <f t="shared" si="5"/>
        <v>0.7</v>
      </c>
      <c r="AJ6" s="17">
        <f t="shared" si="6"/>
        <v>0.1</v>
      </c>
      <c r="AK6" s="23"/>
      <c r="AL6" s="1">
        <f t="shared" si="7"/>
        <v>0</v>
      </c>
      <c r="AM6" s="1">
        <v>10</v>
      </c>
      <c r="AN6" s="1">
        <v>2</v>
      </c>
      <c r="AO6" s="1"/>
      <c r="AP6" s="1"/>
      <c r="AQ6" s="1">
        <v>5</v>
      </c>
      <c r="AR6" s="1">
        <v>3</v>
      </c>
      <c r="AS6" s="16">
        <f t="shared" si="8"/>
        <v>0.7</v>
      </c>
      <c r="AT6" s="17">
        <f t="shared" si="9"/>
        <v>0.5</v>
      </c>
      <c r="AU6" s="23"/>
      <c r="AV6" s="1">
        <f t="shared" si="10"/>
        <v>0</v>
      </c>
      <c r="AW6" s="1">
        <v>10</v>
      </c>
      <c r="AX6" s="1"/>
      <c r="AY6" s="1"/>
      <c r="AZ6" s="1"/>
      <c r="BA6" s="1">
        <v>6</v>
      </c>
      <c r="BB6" s="1">
        <v>4</v>
      </c>
      <c r="BC6" s="16">
        <f t="shared" si="11"/>
        <v>0.6</v>
      </c>
      <c r="BD6" s="17">
        <f t="shared" si="12"/>
        <v>0.6</v>
      </c>
      <c r="BE6" s="23"/>
      <c r="BF6" s="1">
        <f t="shared" si="13"/>
        <v>0</v>
      </c>
      <c r="BG6" s="1">
        <v>10</v>
      </c>
      <c r="BH6" s="1"/>
      <c r="BI6" s="1"/>
      <c r="BJ6" s="1"/>
      <c r="BK6" s="1">
        <v>6</v>
      </c>
      <c r="BL6" s="1">
        <v>4</v>
      </c>
      <c r="BM6" s="16">
        <f t="shared" si="14"/>
        <v>0.6</v>
      </c>
      <c r="BN6" s="17">
        <f t="shared" si="15"/>
        <v>0.6</v>
      </c>
      <c r="BO6" s="23"/>
      <c r="BP6" s="1">
        <f t="shared" si="16"/>
        <v>0</v>
      </c>
      <c r="BQ6" s="1">
        <v>10</v>
      </c>
      <c r="BR6" s="1"/>
      <c r="BS6" s="1"/>
      <c r="BT6" s="1"/>
      <c r="BU6" s="1">
        <v>6</v>
      </c>
      <c r="BV6" s="1">
        <v>4</v>
      </c>
      <c r="BW6" s="16">
        <f t="shared" si="17"/>
        <v>0.6</v>
      </c>
      <c r="BX6" s="17">
        <f t="shared" si="18"/>
        <v>0.6</v>
      </c>
      <c r="BY6" s="23"/>
      <c r="BZ6" s="1">
        <f t="shared" si="19"/>
        <v>0</v>
      </c>
      <c r="CA6" s="1">
        <v>10</v>
      </c>
      <c r="CB6" s="1"/>
      <c r="CC6" s="1"/>
      <c r="CD6" s="1"/>
      <c r="CE6" s="1">
        <v>6</v>
      </c>
      <c r="CF6" s="1">
        <v>4</v>
      </c>
      <c r="CG6" s="16">
        <f t="shared" si="20"/>
        <v>0.6</v>
      </c>
      <c r="CH6" s="17">
        <f t="shared" si="21"/>
        <v>0.6</v>
      </c>
      <c r="CI6" s="23"/>
      <c r="CJ6" s="1">
        <f t="shared" si="22"/>
        <v>0</v>
      </c>
      <c r="CK6" s="1">
        <v>10</v>
      </c>
      <c r="CL6" s="1"/>
      <c r="CM6" s="1"/>
      <c r="CN6" s="1"/>
      <c r="CO6" s="1">
        <v>6</v>
      </c>
      <c r="CP6" s="1">
        <v>4</v>
      </c>
      <c r="CQ6" s="16">
        <f t="shared" si="23"/>
        <v>0.6</v>
      </c>
      <c r="CR6" s="17">
        <f t="shared" si="24"/>
        <v>0.6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20</v>
      </c>
      <c r="D7" s="2"/>
      <c r="E7" s="2"/>
      <c r="F7" s="8">
        <v>20</v>
      </c>
      <c r="G7" s="23">
        <v>1</v>
      </c>
      <c r="H7" s="1">
        <f t="shared" si="28"/>
        <v>3</v>
      </c>
      <c r="I7" s="1">
        <v>18</v>
      </c>
      <c r="J7" s="1">
        <v>17</v>
      </c>
      <c r="K7" s="1"/>
      <c r="L7" s="1"/>
      <c r="M7" s="1"/>
      <c r="N7" s="1">
        <v>1</v>
      </c>
      <c r="O7" s="16">
        <f t="shared" si="29"/>
        <v>0.94444444444444442</v>
      </c>
      <c r="P7" s="17">
        <f t="shared" si="30"/>
        <v>0</v>
      </c>
      <c r="Q7" s="23"/>
      <c r="R7" s="1">
        <f t="shared" si="1"/>
        <v>3</v>
      </c>
      <c r="S7" s="1">
        <v>15</v>
      </c>
      <c r="T7" s="1">
        <v>11</v>
      </c>
      <c r="U7" s="1"/>
      <c r="V7" s="1"/>
      <c r="W7" s="1"/>
      <c r="X7" s="1">
        <v>4</v>
      </c>
      <c r="Y7" s="16">
        <f t="shared" si="2"/>
        <v>0.73333333333333328</v>
      </c>
      <c r="Z7" s="17">
        <f t="shared" si="3"/>
        <v>0</v>
      </c>
      <c r="AA7" s="23"/>
      <c r="AB7" s="1">
        <f t="shared" si="4"/>
        <v>1</v>
      </c>
      <c r="AC7" s="1">
        <v>14</v>
      </c>
      <c r="AD7" s="1">
        <v>10</v>
      </c>
      <c r="AE7" s="1"/>
      <c r="AF7" s="1"/>
      <c r="AG7" s="1"/>
      <c r="AH7" s="1">
        <v>4</v>
      </c>
      <c r="AI7" s="16">
        <f t="shared" si="5"/>
        <v>0.7142857142857143</v>
      </c>
      <c r="AJ7" s="17">
        <f t="shared" si="6"/>
        <v>0</v>
      </c>
      <c r="AK7" s="23"/>
      <c r="AL7" s="1">
        <f t="shared" si="7"/>
        <v>1</v>
      </c>
      <c r="AM7" s="1">
        <v>13</v>
      </c>
      <c r="AN7" s="1">
        <v>1</v>
      </c>
      <c r="AO7" s="1"/>
      <c r="AP7" s="1"/>
      <c r="AQ7" s="1">
        <v>9</v>
      </c>
      <c r="AR7" s="1">
        <v>3</v>
      </c>
      <c r="AS7" s="16">
        <f t="shared" si="8"/>
        <v>0.76923076923076927</v>
      </c>
      <c r="AT7" s="17">
        <f t="shared" si="9"/>
        <v>0.69230769230769229</v>
      </c>
      <c r="AU7" s="23"/>
      <c r="AV7" s="1">
        <f t="shared" si="10"/>
        <v>0</v>
      </c>
      <c r="AW7" s="1">
        <v>13</v>
      </c>
      <c r="AX7" s="1"/>
      <c r="AY7" s="1"/>
      <c r="AZ7" s="1"/>
      <c r="BA7" s="1">
        <v>10</v>
      </c>
      <c r="BB7" s="1">
        <v>3</v>
      </c>
      <c r="BC7" s="16">
        <f t="shared" si="11"/>
        <v>0.76923076923076927</v>
      </c>
      <c r="BD7" s="17">
        <f t="shared" si="12"/>
        <v>0.76923076923076927</v>
      </c>
      <c r="BE7" s="23"/>
      <c r="BF7" s="1">
        <f t="shared" si="13"/>
        <v>0</v>
      </c>
      <c r="BG7" s="1">
        <v>13</v>
      </c>
      <c r="BH7" s="1"/>
      <c r="BI7" s="1"/>
      <c r="BJ7" s="1"/>
      <c r="BK7" s="1">
        <v>10</v>
      </c>
      <c r="BL7" s="1">
        <v>3</v>
      </c>
      <c r="BM7" s="16">
        <f t="shared" si="14"/>
        <v>0.76923076923076927</v>
      </c>
      <c r="BN7" s="17">
        <f t="shared" si="15"/>
        <v>0.76923076923076927</v>
      </c>
      <c r="BO7" s="23"/>
      <c r="BP7" s="1">
        <f t="shared" si="16"/>
        <v>0</v>
      </c>
      <c r="BQ7" s="1">
        <v>13</v>
      </c>
      <c r="BR7" s="1"/>
      <c r="BS7" s="1"/>
      <c r="BT7" s="1"/>
      <c r="BU7" s="1">
        <v>10</v>
      </c>
      <c r="BV7" s="1">
        <v>3</v>
      </c>
      <c r="BW7" s="16">
        <f t="shared" si="17"/>
        <v>0.76923076923076927</v>
      </c>
      <c r="BX7" s="17">
        <f t="shared" si="18"/>
        <v>0.76923076923076927</v>
      </c>
      <c r="BY7" s="23"/>
      <c r="BZ7" s="1">
        <f t="shared" si="19"/>
        <v>0</v>
      </c>
      <c r="CA7" s="1">
        <v>13</v>
      </c>
      <c r="CB7" s="1"/>
      <c r="CC7" s="1"/>
      <c r="CD7" s="1"/>
      <c r="CE7" s="1">
        <v>10</v>
      </c>
      <c r="CF7" s="1">
        <v>3</v>
      </c>
      <c r="CG7" s="16">
        <f t="shared" si="20"/>
        <v>0.76923076923076927</v>
      </c>
      <c r="CH7" s="17">
        <f t="shared" si="21"/>
        <v>0.76923076923076927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17</v>
      </c>
      <c r="D8" s="2"/>
      <c r="E8" s="2"/>
      <c r="F8" s="8">
        <v>17</v>
      </c>
      <c r="G8" s="23">
        <v>1</v>
      </c>
      <c r="H8" s="1">
        <f t="shared" si="28"/>
        <v>2</v>
      </c>
      <c r="I8" s="1">
        <v>16</v>
      </c>
      <c r="J8" s="1">
        <v>12</v>
      </c>
      <c r="K8" s="1"/>
      <c r="L8" s="1"/>
      <c r="M8" s="1"/>
      <c r="N8" s="1">
        <v>4</v>
      </c>
      <c r="O8" s="16">
        <f t="shared" si="29"/>
        <v>0.75</v>
      </c>
      <c r="P8" s="17">
        <f t="shared" si="30"/>
        <v>0</v>
      </c>
      <c r="Q8" s="23">
        <v>2</v>
      </c>
      <c r="R8" s="1">
        <f t="shared" si="1"/>
        <v>-1</v>
      </c>
      <c r="S8" s="1">
        <v>19</v>
      </c>
      <c r="T8" s="1">
        <v>14</v>
      </c>
      <c r="U8" s="1"/>
      <c r="V8" s="1"/>
      <c r="W8" s="1"/>
      <c r="X8" s="1">
        <v>5</v>
      </c>
      <c r="Y8" s="16">
        <f t="shared" si="2"/>
        <v>0.73684210526315785</v>
      </c>
      <c r="Z8" s="17">
        <f t="shared" si="3"/>
        <v>0</v>
      </c>
      <c r="AA8" s="23"/>
      <c r="AB8" s="1">
        <f t="shared" si="4"/>
        <v>-1</v>
      </c>
      <c r="AC8" s="1">
        <v>20</v>
      </c>
      <c r="AD8" s="1">
        <v>14</v>
      </c>
      <c r="AE8" s="1"/>
      <c r="AF8" s="1"/>
      <c r="AG8" s="1"/>
      <c r="AH8" s="1">
        <v>6</v>
      </c>
      <c r="AI8" s="16">
        <f t="shared" si="5"/>
        <v>0.7</v>
      </c>
      <c r="AJ8" s="17">
        <f t="shared" si="6"/>
        <v>0</v>
      </c>
      <c r="AK8" s="23"/>
      <c r="AL8" s="1">
        <f t="shared" si="7"/>
        <v>0</v>
      </c>
      <c r="AM8" s="1">
        <v>20</v>
      </c>
      <c r="AN8" s="1">
        <v>3</v>
      </c>
      <c r="AO8" s="1"/>
      <c r="AP8" s="1">
        <v>2</v>
      </c>
      <c r="AQ8" s="1">
        <v>8</v>
      </c>
      <c r="AR8" s="1">
        <v>7</v>
      </c>
      <c r="AS8" s="16">
        <f t="shared" si="8"/>
        <v>0.65</v>
      </c>
      <c r="AT8" s="17">
        <f t="shared" si="9"/>
        <v>0.4</v>
      </c>
      <c r="AU8" s="23"/>
      <c r="AV8" s="1">
        <f t="shared" si="10"/>
        <v>0</v>
      </c>
      <c r="AW8" s="1">
        <v>20</v>
      </c>
      <c r="AX8" s="1"/>
      <c r="AY8" s="1"/>
      <c r="AZ8" s="1">
        <v>1</v>
      </c>
      <c r="BA8" s="1">
        <v>11</v>
      </c>
      <c r="BB8" s="1">
        <v>8</v>
      </c>
      <c r="BC8" s="16">
        <f t="shared" si="11"/>
        <v>0.6</v>
      </c>
      <c r="BD8" s="17">
        <f t="shared" si="12"/>
        <v>0.55000000000000004</v>
      </c>
      <c r="BE8" s="23"/>
      <c r="BF8" s="1">
        <f t="shared" si="13"/>
        <v>0</v>
      </c>
      <c r="BG8" s="1">
        <v>20</v>
      </c>
      <c r="BH8" s="1"/>
      <c r="BI8" s="1"/>
      <c r="BJ8" s="1"/>
      <c r="BK8" s="1">
        <v>12</v>
      </c>
      <c r="BL8" s="1">
        <v>8</v>
      </c>
      <c r="BM8" s="16">
        <f t="shared" si="14"/>
        <v>0.6</v>
      </c>
      <c r="BN8" s="17">
        <f t="shared" si="15"/>
        <v>0.6</v>
      </c>
      <c r="BO8" s="23"/>
      <c r="BP8" s="1">
        <f t="shared" si="16"/>
        <v>0</v>
      </c>
      <c r="BQ8" s="1">
        <v>20</v>
      </c>
      <c r="BR8" s="1"/>
      <c r="BS8" s="1"/>
      <c r="BT8" s="1"/>
      <c r="BU8" s="1">
        <v>13</v>
      </c>
      <c r="BV8" s="1">
        <v>7</v>
      </c>
      <c r="BW8" s="16">
        <f t="shared" si="17"/>
        <v>0.65</v>
      </c>
      <c r="BX8" s="17">
        <f t="shared" si="18"/>
        <v>0.65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29</v>
      </c>
      <c r="D9" s="2"/>
      <c r="E9" s="2"/>
      <c r="F9" s="8">
        <v>29</v>
      </c>
      <c r="G9" s="23">
        <v>3</v>
      </c>
      <c r="H9" s="1">
        <f t="shared" si="28"/>
        <v>1</v>
      </c>
      <c r="I9" s="1">
        <v>31</v>
      </c>
      <c r="J9" s="1">
        <v>27</v>
      </c>
      <c r="K9" s="1"/>
      <c r="L9" s="1"/>
      <c r="M9" s="1"/>
      <c r="N9" s="1">
        <v>4</v>
      </c>
      <c r="O9" s="16">
        <f t="shared" si="29"/>
        <v>0.87096774193548387</v>
      </c>
      <c r="P9" s="17">
        <f t="shared" si="30"/>
        <v>0</v>
      </c>
      <c r="Q9" s="23"/>
      <c r="R9" s="1">
        <f t="shared" si="1"/>
        <v>3</v>
      </c>
      <c r="S9" s="1">
        <v>28</v>
      </c>
      <c r="T9" s="1">
        <v>22</v>
      </c>
      <c r="U9" s="1"/>
      <c r="V9" s="1"/>
      <c r="W9" s="1"/>
      <c r="X9" s="1">
        <v>6</v>
      </c>
      <c r="Y9" s="16">
        <f t="shared" si="2"/>
        <v>0.7857142857142857</v>
      </c>
      <c r="Z9" s="17">
        <f t="shared" si="3"/>
        <v>0</v>
      </c>
      <c r="AA9" s="23"/>
      <c r="AB9" s="1">
        <f t="shared" si="4"/>
        <v>2</v>
      </c>
      <c r="AC9" s="1">
        <v>26</v>
      </c>
      <c r="AD9" s="1">
        <v>20</v>
      </c>
      <c r="AE9" s="1"/>
      <c r="AF9" s="1"/>
      <c r="AG9" s="1"/>
      <c r="AH9" s="1">
        <v>6</v>
      </c>
      <c r="AI9" s="16">
        <f t="shared" si="5"/>
        <v>0.76923076923076927</v>
      </c>
      <c r="AJ9" s="17">
        <f t="shared" si="6"/>
        <v>0</v>
      </c>
      <c r="AK9" s="23"/>
      <c r="AL9" s="1">
        <f t="shared" si="7"/>
        <v>0</v>
      </c>
      <c r="AM9" s="1">
        <v>26</v>
      </c>
      <c r="AN9" s="1">
        <v>3</v>
      </c>
      <c r="AO9" s="1"/>
      <c r="AP9" s="1"/>
      <c r="AQ9" s="1">
        <v>16</v>
      </c>
      <c r="AR9" s="1">
        <v>7</v>
      </c>
      <c r="AS9" s="16">
        <f t="shared" si="8"/>
        <v>0.73076923076923073</v>
      </c>
      <c r="AT9" s="17">
        <f t="shared" si="9"/>
        <v>0.61538461538461542</v>
      </c>
      <c r="AU9" s="23"/>
      <c r="AV9" s="1">
        <f t="shared" si="10"/>
        <v>0</v>
      </c>
      <c r="AW9" s="1">
        <v>26</v>
      </c>
      <c r="AX9" s="1">
        <v>1</v>
      </c>
      <c r="AY9" s="1"/>
      <c r="AZ9" s="1"/>
      <c r="BA9" s="1">
        <v>18</v>
      </c>
      <c r="BB9" s="1">
        <v>7</v>
      </c>
      <c r="BC9" s="16">
        <f t="shared" si="11"/>
        <v>0.73076923076923073</v>
      </c>
      <c r="BD9" s="17">
        <f t="shared" si="12"/>
        <v>0.69230769230769229</v>
      </c>
      <c r="BE9" s="23"/>
      <c r="BF9" s="1">
        <f t="shared" si="13"/>
        <v>0</v>
      </c>
      <c r="BG9" s="1">
        <v>26</v>
      </c>
      <c r="BH9" s="1"/>
      <c r="BI9" s="1"/>
      <c r="BJ9" s="1"/>
      <c r="BK9" s="1">
        <v>19</v>
      </c>
      <c r="BL9" s="1">
        <v>7</v>
      </c>
      <c r="BM9" s="16">
        <f t="shared" si="14"/>
        <v>0.73076923076923073</v>
      </c>
      <c r="BN9" s="17">
        <f t="shared" si="15"/>
        <v>0.73076923076923073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27</v>
      </c>
      <c r="D10" s="2"/>
      <c r="E10" s="2"/>
      <c r="F10" s="8">
        <v>27</v>
      </c>
      <c r="G10" s="23"/>
      <c r="H10" s="1">
        <f t="shared" si="28"/>
        <v>1</v>
      </c>
      <c r="I10" s="1">
        <v>26</v>
      </c>
      <c r="J10" s="1">
        <v>24</v>
      </c>
      <c r="K10" s="1"/>
      <c r="L10" s="1"/>
      <c r="M10" s="1"/>
      <c r="N10" s="1">
        <v>2</v>
      </c>
      <c r="O10" s="16">
        <f t="shared" si="29"/>
        <v>0.92307692307692313</v>
      </c>
      <c r="P10" s="17">
        <f t="shared" si="30"/>
        <v>0</v>
      </c>
      <c r="Q10" s="23"/>
      <c r="R10" s="1">
        <f t="shared" si="1"/>
        <v>-1</v>
      </c>
      <c r="S10" s="1">
        <v>27</v>
      </c>
      <c r="T10" s="1">
        <v>21</v>
      </c>
      <c r="U10" s="1"/>
      <c r="V10" s="1">
        <v>2</v>
      </c>
      <c r="W10" s="1"/>
      <c r="X10" s="1">
        <v>4</v>
      </c>
      <c r="Y10" s="16">
        <f t="shared" si="2"/>
        <v>0.85185185185185186</v>
      </c>
      <c r="Z10" s="17">
        <f t="shared" si="3"/>
        <v>0</v>
      </c>
      <c r="AA10" s="23">
        <v>1</v>
      </c>
      <c r="AB10" s="1">
        <f t="shared" si="4"/>
        <v>0</v>
      </c>
      <c r="AC10" s="1">
        <v>28</v>
      </c>
      <c r="AD10" s="1">
        <v>22</v>
      </c>
      <c r="AE10" s="1"/>
      <c r="AF10" s="1">
        <v>1</v>
      </c>
      <c r="AG10" s="1"/>
      <c r="AH10" s="1">
        <v>5</v>
      </c>
      <c r="AI10" s="16">
        <f t="shared" si="5"/>
        <v>0.8214285714285714</v>
      </c>
      <c r="AJ10" s="17">
        <f t="shared" si="6"/>
        <v>0</v>
      </c>
      <c r="AK10" s="23"/>
      <c r="AL10" s="1">
        <f t="shared" si="7"/>
        <v>0</v>
      </c>
      <c r="AM10" s="1">
        <v>28</v>
      </c>
      <c r="AN10" s="1">
        <v>8</v>
      </c>
      <c r="AO10" s="1"/>
      <c r="AP10" s="1">
        <v>1</v>
      </c>
      <c r="AQ10" s="1">
        <v>12</v>
      </c>
      <c r="AR10" s="1">
        <v>7</v>
      </c>
      <c r="AS10" s="16">
        <f t="shared" si="8"/>
        <v>0.75</v>
      </c>
      <c r="AT10" s="17">
        <f t="shared" si="9"/>
        <v>0.42857142857142855</v>
      </c>
      <c r="AU10" s="23"/>
      <c r="AV10" s="1">
        <f t="shared" si="10"/>
        <v>0</v>
      </c>
      <c r="AW10" s="1">
        <v>28</v>
      </c>
      <c r="AX10" s="1">
        <v>3</v>
      </c>
      <c r="AY10" s="1"/>
      <c r="AZ10" s="1"/>
      <c r="BA10" s="1">
        <v>18</v>
      </c>
      <c r="BB10" s="1">
        <v>7</v>
      </c>
      <c r="BC10" s="16">
        <f t="shared" si="11"/>
        <v>0.75</v>
      </c>
      <c r="BD10" s="17">
        <f t="shared" si="12"/>
        <v>0.6428571428571429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25</v>
      </c>
      <c r="D11" s="2"/>
      <c r="E11" s="2"/>
      <c r="F11" s="8">
        <v>25</v>
      </c>
      <c r="G11" s="23">
        <v>1</v>
      </c>
      <c r="H11" s="1">
        <f t="shared" si="28"/>
        <v>0</v>
      </c>
      <c r="I11" s="1">
        <v>26</v>
      </c>
      <c r="J11" s="1">
        <v>22</v>
      </c>
      <c r="K11" s="1"/>
      <c r="L11" s="1">
        <v>2</v>
      </c>
      <c r="M11" s="1"/>
      <c r="N11" s="1">
        <v>2</v>
      </c>
      <c r="O11" s="16">
        <f t="shared" si="29"/>
        <v>0.92307692307692313</v>
      </c>
      <c r="P11" s="17">
        <f t="shared" si="30"/>
        <v>0</v>
      </c>
      <c r="Q11" s="23">
        <v>1</v>
      </c>
      <c r="R11" s="1">
        <f t="shared" si="1"/>
        <v>4</v>
      </c>
      <c r="S11" s="1">
        <v>23</v>
      </c>
      <c r="T11" s="1">
        <v>18</v>
      </c>
      <c r="U11" s="1"/>
      <c r="V11" s="1"/>
      <c r="W11" s="1"/>
      <c r="X11" s="1">
        <v>5</v>
      </c>
      <c r="Y11" s="16">
        <f t="shared" si="2"/>
        <v>0.78260869565217395</v>
      </c>
      <c r="Z11" s="17">
        <f t="shared" si="3"/>
        <v>0</v>
      </c>
      <c r="AA11" s="23"/>
      <c r="AB11" s="1">
        <f t="shared" si="4"/>
        <v>1</v>
      </c>
      <c r="AC11" s="1">
        <v>22</v>
      </c>
      <c r="AD11" s="1">
        <v>16</v>
      </c>
      <c r="AE11" s="1"/>
      <c r="AF11" s="1"/>
      <c r="AG11" s="1">
        <v>1</v>
      </c>
      <c r="AH11" s="1">
        <v>5</v>
      </c>
      <c r="AI11" s="16">
        <f t="shared" si="5"/>
        <v>0.77272727272727271</v>
      </c>
      <c r="AJ11" s="17">
        <f t="shared" si="6"/>
        <v>4.5454545454545456E-2</v>
      </c>
      <c r="AK11" s="23"/>
      <c r="AL11" s="1">
        <f t="shared" si="7"/>
        <v>0</v>
      </c>
      <c r="AM11" s="1">
        <v>22</v>
      </c>
      <c r="AN11" s="1">
        <v>4</v>
      </c>
      <c r="AO11" s="1"/>
      <c r="AP11" s="1"/>
      <c r="AQ11" s="1">
        <v>12</v>
      </c>
      <c r="AR11" s="1">
        <v>6</v>
      </c>
      <c r="AS11" s="16">
        <f t="shared" si="8"/>
        <v>0.72727272727272729</v>
      </c>
      <c r="AT11" s="17">
        <f t="shared" si="9"/>
        <v>0.54545454545454541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23</v>
      </c>
      <c r="D12" s="2"/>
      <c r="E12" s="2"/>
      <c r="F12" s="8">
        <v>23</v>
      </c>
      <c r="G12" s="23">
        <v>3</v>
      </c>
      <c r="H12" s="1">
        <f t="shared" si="28"/>
        <v>2</v>
      </c>
      <c r="I12" s="1">
        <v>24</v>
      </c>
      <c r="J12" s="1">
        <v>23</v>
      </c>
      <c r="K12" s="1"/>
      <c r="L12" s="1">
        <v>1</v>
      </c>
      <c r="M12" s="1"/>
      <c r="N12" s="1"/>
      <c r="O12" s="18">
        <f t="shared" si="29"/>
        <v>1</v>
      </c>
      <c r="P12" s="19">
        <f t="shared" si="30"/>
        <v>0</v>
      </c>
      <c r="Q12" s="23">
        <v>2</v>
      </c>
      <c r="R12" s="1">
        <f t="shared" si="1"/>
        <v>3</v>
      </c>
      <c r="S12" s="1">
        <v>23</v>
      </c>
      <c r="T12" s="1">
        <v>20</v>
      </c>
      <c r="U12" s="1"/>
      <c r="V12" s="1"/>
      <c r="W12" s="1"/>
      <c r="X12" s="1">
        <v>3</v>
      </c>
      <c r="Y12" s="18">
        <f t="shared" si="2"/>
        <v>0.86956521739130432</v>
      </c>
      <c r="Z12" s="19">
        <f t="shared" si="3"/>
        <v>0</v>
      </c>
      <c r="AA12" s="23"/>
      <c r="AB12" s="1">
        <f t="shared" si="4"/>
        <v>1</v>
      </c>
      <c r="AC12" s="1">
        <v>22</v>
      </c>
      <c r="AD12" s="1">
        <v>18</v>
      </c>
      <c r="AE12" s="1"/>
      <c r="AF12" s="1"/>
      <c r="AG12" s="1">
        <v>1</v>
      </c>
      <c r="AH12" s="1">
        <v>3</v>
      </c>
      <c r="AI12" s="18">
        <f t="shared" si="5"/>
        <v>0.86363636363636365</v>
      </c>
      <c r="AJ12" s="19">
        <f t="shared" si="6"/>
        <v>4.5454545454545456E-2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19</v>
      </c>
      <c r="D13" s="2"/>
      <c r="E13" s="2"/>
      <c r="F13" s="8">
        <v>19</v>
      </c>
      <c r="G13" s="23"/>
      <c r="H13" s="1">
        <f t="shared" si="28"/>
        <v>0</v>
      </c>
      <c r="I13" s="1">
        <v>19</v>
      </c>
      <c r="J13" s="1">
        <v>19</v>
      </c>
      <c r="K13" s="1"/>
      <c r="L13" s="1"/>
      <c r="M13" s="1"/>
      <c r="N13" s="1"/>
      <c r="O13" s="18">
        <f t="shared" si="29"/>
        <v>1</v>
      </c>
      <c r="P13" s="19">
        <f t="shared" si="30"/>
        <v>0</v>
      </c>
      <c r="Q13" s="23">
        <v>4</v>
      </c>
      <c r="R13" s="1">
        <f t="shared" si="1"/>
        <v>1</v>
      </c>
      <c r="S13" s="1">
        <v>22</v>
      </c>
      <c r="T13" s="1">
        <v>20</v>
      </c>
      <c r="U13" s="1"/>
      <c r="V13" s="1">
        <v>1</v>
      </c>
      <c r="W13" s="1"/>
      <c r="X13" s="1">
        <v>1</v>
      </c>
      <c r="Y13" s="18">
        <f t="shared" si="2"/>
        <v>0.95454545454545459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27</v>
      </c>
      <c r="D14" s="2"/>
      <c r="E14" s="2"/>
      <c r="F14" s="9">
        <v>27</v>
      </c>
      <c r="G14" s="24">
        <v>1</v>
      </c>
      <c r="H14" s="25">
        <f t="shared" si="28"/>
        <v>7</v>
      </c>
      <c r="I14" s="25">
        <v>21</v>
      </c>
      <c r="J14" s="25">
        <v>14</v>
      </c>
      <c r="K14" s="10"/>
      <c r="L14" s="10">
        <v>3</v>
      </c>
      <c r="M14" s="10"/>
      <c r="N14" s="10">
        <v>4</v>
      </c>
      <c r="O14" s="20">
        <f t="shared" si="29"/>
        <v>0.80952380952380953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Chemical &amp; Environmental Engineering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2</v>
      </c>
      <c r="D19" s="3"/>
      <c r="E19" s="3"/>
      <c r="F19" s="8">
        <v>2</v>
      </c>
      <c r="G19" s="22">
        <v>1</v>
      </c>
      <c r="H19" s="1">
        <f t="shared" ref="H19:H28" si="32">IF(ISNUMBER(I19),F19-I19+G19,"")</f>
        <v>0</v>
      </c>
      <c r="I19" s="1">
        <v>3</v>
      </c>
      <c r="J19" s="1">
        <v>3</v>
      </c>
      <c r="K19" s="4"/>
      <c r="L19" s="4"/>
      <c r="M19" s="4"/>
      <c r="N19" s="5"/>
      <c r="O19" s="16">
        <f t="shared" ref="O19:O28" si="33">IF(I19="","",((J19+K19+L19+M19)/I19))</f>
        <v>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3</v>
      </c>
      <c r="T19" s="1">
        <v>3</v>
      </c>
      <c r="U19" s="4"/>
      <c r="V19" s="4"/>
      <c r="W19" s="4"/>
      <c r="X19" s="5"/>
      <c r="Y19" s="16">
        <f t="shared" ref="Y19:Y28" si="36">IF(S19="","",((T19+U19+V19+W19)/S19))</f>
        <v>1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3</v>
      </c>
      <c r="AD19" s="1">
        <v>2</v>
      </c>
      <c r="AE19" s="4"/>
      <c r="AF19" s="4"/>
      <c r="AG19" s="4"/>
      <c r="AH19" s="5">
        <v>1</v>
      </c>
      <c r="AI19" s="16">
        <f t="shared" ref="AI19:AI28" si="39">IF(AC19="","",((AD19+AE19+AF19+AG19)/AC19))</f>
        <v>0.66666666666666663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3</v>
      </c>
      <c r="AN19" s="1"/>
      <c r="AO19" s="4"/>
      <c r="AP19" s="4"/>
      <c r="AQ19" s="4">
        <v>3</v>
      </c>
      <c r="AR19" s="5"/>
      <c r="AS19" s="16">
        <f t="shared" ref="AS19:AS28" si="42">IF(AM19="","",((AN19+AO19+AP19+AQ19)/AM19))</f>
        <v>1</v>
      </c>
      <c r="AT19" s="17">
        <f t="shared" ref="AT19:AT28" si="43">IF(AM19="","",(AQ19/AM19))</f>
        <v>1</v>
      </c>
      <c r="AU19" s="22"/>
      <c r="AV19" s="1">
        <f t="shared" ref="AV19:AV28" si="44">IF(ISNUMBER(AW19),AM19-AW19+AU19,"")</f>
        <v>0</v>
      </c>
      <c r="AW19" s="1">
        <v>3</v>
      </c>
      <c r="AX19" s="1"/>
      <c r="AY19" s="4"/>
      <c r="AZ19" s="4"/>
      <c r="BA19" s="4">
        <v>3</v>
      </c>
      <c r="BB19" s="5"/>
      <c r="BC19" s="16">
        <f t="shared" ref="BC19:BC28" si="45">IF(AW19="","",((AX19+AY19+AZ19+BA19)/AW19))</f>
        <v>1</v>
      </c>
      <c r="BD19" s="17">
        <f t="shared" ref="BD19:BD28" si="46">IF(AW19="","",(BA19/AW19))</f>
        <v>1</v>
      </c>
      <c r="BE19" s="22"/>
      <c r="BF19" s="1">
        <f t="shared" ref="BF19:BF28" si="47">IF(ISNUMBER(BG19),AW19-BG19+BE19,"")</f>
        <v>0</v>
      </c>
      <c r="BG19" s="1">
        <v>3</v>
      </c>
      <c r="BH19" s="1"/>
      <c r="BI19" s="4"/>
      <c r="BJ19" s="4"/>
      <c r="BK19" s="4">
        <v>3</v>
      </c>
      <c r="BL19" s="5"/>
      <c r="BM19" s="16">
        <f t="shared" ref="BM19:BM28" si="48">IF(BG19="","",((BH19+BI19+BJ19+BK19)/BG19))</f>
        <v>1</v>
      </c>
      <c r="BN19" s="17">
        <f t="shared" ref="BN19:BN28" si="49">IF(BG19="","",(BK19/BG19))</f>
        <v>1</v>
      </c>
      <c r="BO19" s="22"/>
      <c r="BP19" s="1">
        <f t="shared" ref="BP19:BP28" si="50">IF(ISNUMBER(BQ19),BG19-BQ19+BO19,"")</f>
        <v>0</v>
      </c>
      <c r="BQ19" s="1">
        <v>3</v>
      </c>
      <c r="BR19" s="1"/>
      <c r="BS19" s="4"/>
      <c r="BT19" s="4"/>
      <c r="BU19" s="4">
        <v>3</v>
      </c>
      <c r="BV19" s="5"/>
      <c r="BW19" s="16">
        <f t="shared" ref="BW19:BW28" si="51">IF(BQ19="","",((BR19+BS19+BT19+BU19)/BQ19))</f>
        <v>1</v>
      </c>
      <c r="BX19" s="17">
        <f t="shared" ref="BX19:BX28" si="52">IF(BQ19="","",(BU19/BQ19))</f>
        <v>1</v>
      </c>
      <c r="BY19" s="22"/>
      <c r="BZ19" s="1">
        <f t="shared" ref="BZ19:BZ28" si="53">IF(ISNUMBER(CA19),BQ19-CA19+BY19,"")</f>
        <v>0</v>
      </c>
      <c r="CA19" s="1">
        <v>3</v>
      </c>
      <c r="CB19" s="1"/>
      <c r="CC19" s="4"/>
      <c r="CD19" s="4"/>
      <c r="CE19" s="4">
        <v>3</v>
      </c>
      <c r="CF19" s="5"/>
      <c r="CG19" s="16">
        <f t="shared" ref="CG19:CG28" si="54">IF(CA19="","",((CB19+CC19+CD19+CE19)/CA19))</f>
        <v>1</v>
      </c>
      <c r="CH19" s="17">
        <f t="shared" ref="CH19:CH28" si="55">IF(CA19="","",(CE19/CA19))</f>
        <v>1</v>
      </c>
      <c r="CI19" s="22"/>
      <c r="CJ19" s="1">
        <f t="shared" ref="CJ19:CJ28" si="56">IF(ISNUMBER(CK19),CA19-CK19+CI19,"")</f>
        <v>0</v>
      </c>
      <c r="CK19" s="1">
        <v>3</v>
      </c>
      <c r="CL19" s="1"/>
      <c r="CM19" s="4"/>
      <c r="CN19" s="4"/>
      <c r="CO19" s="4">
        <v>3</v>
      </c>
      <c r="CP19" s="5"/>
      <c r="CQ19" s="16">
        <f t="shared" ref="CQ19:CQ28" si="57">IF(CK19="","",((CL19+CM19+CN19+CO19)/CK19))</f>
        <v>1</v>
      </c>
      <c r="CR19" s="17">
        <f t="shared" ref="CR19:CR28" si="58">IF(CK19="","",(CO19/CK19))</f>
        <v>1</v>
      </c>
      <c r="CS19" s="22"/>
      <c r="CT19" s="1">
        <f t="shared" ref="CT19:CT28" si="59">IF(ISNUMBER(CU19),CK19-CU19+CS19,"")</f>
        <v>0</v>
      </c>
      <c r="CU19" s="1">
        <v>3</v>
      </c>
      <c r="CV19" s="1"/>
      <c r="CW19" s="4"/>
      <c r="CX19" s="4"/>
      <c r="CY19" s="4">
        <v>3</v>
      </c>
      <c r="CZ19" s="5"/>
      <c r="DA19" s="16">
        <f t="shared" ref="DA19:DA28" si="60">IF(CU19="","",((CV19+CW19+CX19+CY19)/CU19))</f>
        <v>1</v>
      </c>
      <c r="DB19" s="17">
        <f t="shared" ref="DB19:DB28" si="61">IF(CU19="","",(CY19/CU19))</f>
        <v>1</v>
      </c>
    </row>
    <row r="20" spans="2:106" ht="14" x14ac:dyDescent="0.15">
      <c r="B20" s="4" t="s">
        <v>22</v>
      </c>
      <c r="C20" s="2">
        <f t="shared" si="31"/>
        <v>3</v>
      </c>
      <c r="D20" s="2"/>
      <c r="E20" s="2"/>
      <c r="F20" s="8">
        <v>3</v>
      </c>
      <c r="G20" s="23"/>
      <c r="H20" s="1">
        <f t="shared" si="32"/>
        <v>0</v>
      </c>
      <c r="I20" s="1">
        <v>3</v>
      </c>
      <c r="J20" s="1">
        <v>3</v>
      </c>
      <c r="K20" s="1"/>
      <c r="L20" s="1"/>
      <c r="M20" s="1"/>
      <c r="N20" s="1"/>
      <c r="O20" s="16">
        <f t="shared" si="33"/>
        <v>1</v>
      </c>
      <c r="P20" s="17">
        <f t="shared" si="34"/>
        <v>0</v>
      </c>
      <c r="Q20" s="23"/>
      <c r="R20" s="1">
        <f t="shared" si="35"/>
        <v>0</v>
      </c>
      <c r="S20" s="1">
        <v>3</v>
      </c>
      <c r="T20" s="1">
        <v>3</v>
      </c>
      <c r="U20" s="1"/>
      <c r="V20" s="1"/>
      <c r="W20" s="1"/>
      <c r="X20" s="1"/>
      <c r="Y20" s="16">
        <f t="shared" si="36"/>
        <v>1</v>
      </c>
      <c r="Z20" s="17">
        <f t="shared" si="37"/>
        <v>0</v>
      </c>
      <c r="AA20" s="23"/>
      <c r="AB20" s="1">
        <f t="shared" si="38"/>
        <v>0</v>
      </c>
      <c r="AC20" s="1">
        <v>3</v>
      </c>
      <c r="AD20" s="1"/>
      <c r="AE20" s="1"/>
      <c r="AF20" s="1"/>
      <c r="AG20" s="1">
        <v>3</v>
      </c>
      <c r="AH20" s="1"/>
      <c r="AI20" s="16">
        <f t="shared" si="39"/>
        <v>1</v>
      </c>
      <c r="AJ20" s="17">
        <f t="shared" si="40"/>
        <v>1</v>
      </c>
      <c r="AK20" s="23"/>
      <c r="AL20" s="1">
        <f t="shared" si="41"/>
        <v>0</v>
      </c>
      <c r="AM20" s="1">
        <v>3</v>
      </c>
      <c r="AN20" s="1"/>
      <c r="AO20" s="1"/>
      <c r="AP20" s="1"/>
      <c r="AQ20" s="1">
        <v>3</v>
      </c>
      <c r="AR20" s="1"/>
      <c r="AS20" s="16">
        <f t="shared" si="42"/>
        <v>1</v>
      </c>
      <c r="AT20" s="17">
        <f t="shared" si="43"/>
        <v>1</v>
      </c>
      <c r="AU20" s="23"/>
      <c r="AV20" s="1">
        <f t="shared" si="44"/>
        <v>0</v>
      </c>
      <c r="AW20" s="1">
        <v>3</v>
      </c>
      <c r="AX20" s="1"/>
      <c r="AY20" s="1"/>
      <c r="AZ20" s="1"/>
      <c r="BA20" s="1">
        <v>3</v>
      </c>
      <c r="BB20" s="1"/>
      <c r="BC20" s="16">
        <f t="shared" si="45"/>
        <v>1</v>
      </c>
      <c r="BD20" s="17">
        <f t="shared" si="46"/>
        <v>1</v>
      </c>
      <c r="BE20" s="23"/>
      <c r="BF20" s="1">
        <f t="shared" si="47"/>
        <v>0</v>
      </c>
      <c r="BG20" s="1">
        <v>3</v>
      </c>
      <c r="BH20" s="1"/>
      <c r="BI20" s="1"/>
      <c r="BJ20" s="1"/>
      <c r="BK20" s="1">
        <v>3</v>
      </c>
      <c r="BL20" s="1"/>
      <c r="BM20" s="16">
        <f t="shared" si="48"/>
        <v>1</v>
      </c>
      <c r="BN20" s="17">
        <f t="shared" si="49"/>
        <v>1</v>
      </c>
      <c r="BO20" s="23"/>
      <c r="BP20" s="1">
        <f t="shared" si="50"/>
        <v>0</v>
      </c>
      <c r="BQ20" s="1">
        <v>3</v>
      </c>
      <c r="BR20" s="1"/>
      <c r="BS20" s="1"/>
      <c r="BT20" s="1"/>
      <c r="BU20" s="1">
        <v>3</v>
      </c>
      <c r="BV20" s="1"/>
      <c r="BW20" s="16">
        <f t="shared" si="51"/>
        <v>1</v>
      </c>
      <c r="BX20" s="17">
        <f t="shared" si="52"/>
        <v>1</v>
      </c>
      <c r="BY20" s="23"/>
      <c r="BZ20" s="1">
        <f t="shared" si="53"/>
        <v>0</v>
      </c>
      <c r="CA20" s="1">
        <v>3</v>
      </c>
      <c r="CB20" s="1"/>
      <c r="CC20" s="1"/>
      <c r="CD20" s="1"/>
      <c r="CE20" s="1">
        <v>3</v>
      </c>
      <c r="CF20" s="1"/>
      <c r="CG20" s="16">
        <f t="shared" si="54"/>
        <v>1</v>
      </c>
      <c r="CH20" s="17">
        <f t="shared" si="55"/>
        <v>1</v>
      </c>
      <c r="CI20" s="23"/>
      <c r="CJ20" s="1">
        <f t="shared" si="56"/>
        <v>0</v>
      </c>
      <c r="CK20" s="1">
        <v>3</v>
      </c>
      <c r="CL20" s="1"/>
      <c r="CM20" s="1"/>
      <c r="CN20" s="1"/>
      <c r="CO20" s="1">
        <v>3</v>
      </c>
      <c r="CP20" s="1"/>
      <c r="CQ20" s="16">
        <f t="shared" si="57"/>
        <v>1</v>
      </c>
      <c r="CR20" s="17">
        <f t="shared" si="58"/>
        <v>1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7</v>
      </c>
      <c r="D21" s="2"/>
      <c r="E21" s="2"/>
      <c r="F21" s="8">
        <v>7</v>
      </c>
      <c r="G21" s="23"/>
      <c r="H21" s="1">
        <f t="shared" si="32"/>
        <v>0</v>
      </c>
      <c r="I21" s="1">
        <v>7</v>
      </c>
      <c r="J21" s="1">
        <v>7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/>
      <c r="R21" s="1">
        <f t="shared" si="35"/>
        <v>0</v>
      </c>
      <c r="S21" s="1">
        <v>7</v>
      </c>
      <c r="T21" s="1">
        <v>6</v>
      </c>
      <c r="U21" s="1"/>
      <c r="V21" s="1">
        <v>1</v>
      </c>
      <c r="W21" s="1"/>
      <c r="X21" s="1"/>
      <c r="Y21" s="16">
        <f t="shared" si="36"/>
        <v>1</v>
      </c>
      <c r="Z21" s="17">
        <f t="shared" si="37"/>
        <v>0</v>
      </c>
      <c r="AA21" s="23"/>
      <c r="AB21" s="1">
        <f t="shared" si="38"/>
        <v>0</v>
      </c>
      <c r="AC21" s="1">
        <v>7</v>
      </c>
      <c r="AD21" s="1">
        <v>4</v>
      </c>
      <c r="AE21" s="1"/>
      <c r="AF21" s="1"/>
      <c r="AG21" s="1">
        <v>2</v>
      </c>
      <c r="AH21" s="1">
        <v>1</v>
      </c>
      <c r="AI21" s="16">
        <f t="shared" si="39"/>
        <v>0.8571428571428571</v>
      </c>
      <c r="AJ21" s="17">
        <f t="shared" si="40"/>
        <v>0.2857142857142857</v>
      </c>
      <c r="AK21" s="23"/>
      <c r="AL21" s="1">
        <f t="shared" si="41"/>
        <v>0</v>
      </c>
      <c r="AM21" s="1">
        <v>7</v>
      </c>
      <c r="AN21" s="1"/>
      <c r="AO21" s="1"/>
      <c r="AP21" s="1"/>
      <c r="AQ21" s="1">
        <v>6</v>
      </c>
      <c r="AR21" s="1">
        <v>1</v>
      </c>
      <c r="AS21" s="16">
        <f t="shared" si="42"/>
        <v>0.8571428571428571</v>
      </c>
      <c r="AT21" s="17">
        <f t="shared" si="43"/>
        <v>0.8571428571428571</v>
      </c>
      <c r="AU21" s="23"/>
      <c r="AV21" s="1">
        <f t="shared" si="44"/>
        <v>0</v>
      </c>
      <c r="AW21" s="1">
        <v>7</v>
      </c>
      <c r="AX21" s="1"/>
      <c r="AY21" s="1"/>
      <c r="AZ21" s="1"/>
      <c r="BA21" s="1">
        <v>6</v>
      </c>
      <c r="BB21" s="1">
        <v>1</v>
      </c>
      <c r="BC21" s="16">
        <f t="shared" si="45"/>
        <v>0.8571428571428571</v>
      </c>
      <c r="BD21" s="17">
        <f t="shared" si="46"/>
        <v>0.8571428571428571</v>
      </c>
      <c r="BE21" s="23"/>
      <c r="BF21" s="1">
        <f t="shared" si="47"/>
        <v>0</v>
      </c>
      <c r="BG21" s="1">
        <v>7</v>
      </c>
      <c r="BH21" s="1"/>
      <c r="BI21" s="1"/>
      <c r="BJ21" s="1"/>
      <c r="BK21" s="1">
        <v>6</v>
      </c>
      <c r="BL21" s="1">
        <v>1</v>
      </c>
      <c r="BM21" s="16">
        <f t="shared" si="48"/>
        <v>0.8571428571428571</v>
      </c>
      <c r="BN21" s="17">
        <f t="shared" si="49"/>
        <v>0.8571428571428571</v>
      </c>
      <c r="BO21" s="23"/>
      <c r="BP21" s="1">
        <f t="shared" si="50"/>
        <v>0</v>
      </c>
      <c r="BQ21" s="1">
        <v>7</v>
      </c>
      <c r="BR21" s="1"/>
      <c r="BS21" s="1"/>
      <c r="BT21" s="1"/>
      <c r="BU21" s="1">
        <v>6</v>
      </c>
      <c r="BV21" s="1">
        <v>1</v>
      </c>
      <c r="BW21" s="16">
        <f t="shared" si="51"/>
        <v>0.8571428571428571</v>
      </c>
      <c r="BX21" s="17">
        <f t="shared" si="52"/>
        <v>0.8571428571428571</v>
      </c>
      <c r="BY21" s="23"/>
      <c r="BZ21" s="1">
        <f t="shared" si="53"/>
        <v>0</v>
      </c>
      <c r="CA21" s="1">
        <v>7</v>
      </c>
      <c r="CB21" s="1"/>
      <c r="CC21" s="1"/>
      <c r="CD21" s="1"/>
      <c r="CE21" s="1">
        <v>6</v>
      </c>
      <c r="CF21" s="1">
        <v>1</v>
      </c>
      <c r="CG21" s="16">
        <f t="shared" si="54"/>
        <v>0.8571428571428571</v>
      </c>
      <c r="CH21" s="17">
        <f t="shared" si="55"/>
        <v>0.8571428571428571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8</v>
      </c>
      <c r="D22" s="2"/>
      <c r="E22" s="2"/>
      <c r="F22" s="8">
        <v>8</v>
      </c>
      <c r="G22" s="23"/>
      <c r="H22" s="1">
        <f t="shared" si="32"/>
        <v>0</v>
      </c>
      <c r="I22" s="1">
        <v>8</v>
      </c>
      <c r="J22" s="1">
        <v>5</v>
      </c>
      <c r="K22" s="1"/>
      <c r="L22" s="1">
        <v>1</v>
      </c>
      <c r="M22" s="1"/>
      <c r="N22" s="1">
        <v>2</v>
      </c>
      <c r="O22" s="16">
        <f t="shared" si="33"/>
        <v>0.75</v>
      </c>
      <c r="P22" s="17">
        <f t="shared" si="34"/>
        <v>0</v>
      </c>
      <c r="Q22" s="23"/>
      <c r="R22" s="1">
        <f t="shared" si="35"/>
        <v>1</v>
      </c>
      <c r="S22" s="1">
        <v>7</v>
      </c>
      <c r="T22" s="1">
        <v>3</v>
      </c>
      <c r="U22" s="1"/>
      <c r="V22" s="1"/>
      <c r="W22" s="1">
        <v>1</v>
      </c>
      <c r="X22" s="1">
        <v>3</v>
      </c>
      <c r="Y22" s="16">
        <f t="shared" si="36"/>
        <v>0.5714285714285714</v>
      </c>
      <c r="Z22" s="17">
        <f t="shared" si="37"/>
        <v>0.14285714285714285</v>
      </c>
      <c r="AA22" s="23"/>
      <c r="AB22" s="1">
        <f t="shared" si="38"/>
        <v>0</v>
      </c>
      <c r="AC22" s="1">
        <v>7</v>
      </c>
      <c r="AD22" s="1">
        <v>2</v>
      </c>
      <c r="AE22" s="1"/>
      <c r="AF22" s="1"/>
      <c r="AG22" s="1">
        <v>2</v>
      </c>
      <c r="AH22" s="1">
        <v>3</v>
      </c>
      <c r="AI22" s="16">
        <f t="shared" si="39"/>
        <v>0.5714285714285714</v>
      </c>
      <c r="AJ22" s="17">
        <f t="shared" si="40"/>
        <v>0.2857142857142857</v>
      </c>
      <c r="AK22" s="23"/>
      <c r="AL22" s="1">
        <f t="shared" si="41"/>
        <v>0</v>
      </c>
      <c r="AM22" s="1">
        <v>7</v>
      </c>
      <c r="AN22" s="1"/>
      <c r="AO22" s="1"/>
      <c r="AP22" s="1"/>
      <c r="AQ22" s="1">
        <v>4</v>
      </c>
      <c r="AR22" s="1">
        <v>3</v>
      </c>
      <c r="AS22" s="16">
        <f t="shared" si="42"/>
        <v>0.5714285714285714</v>
      </c>
      <c r="AT22" s="17">
        <f t="shared" si="43"/>
        <v>0.5714285714285714</v>
      </c>
      <c r="AU22" s="23"/>
      <c r="AV22" s="1">
        <f t="shared" si="44"/>
        <v>0</v>
      </c>
      <c r="AW22" s="1">
        <v>7</v>
      </c>
      <c r="AX22" s="1"/>
      <c r="AY22" s="1"/>
      <c r="AZ22" s="1"/>
      <c r="BA22" s="1">
        <v>4</v>
      </c>
      <c r="BB22" s="1">
        <v>3</v>
      </c>
      <c r="BC22" s="16">
        <f t="shared" si="45"/>
        <v>0.5714285714285714</v>
      </c>
      <c r="BD22" s="17">
        <f t="shared" si="46"/>
        <v>0.5714285714285714</v>
      </c>
      <c r="BE22" s="23"/>
      <c r="BF22" s="1">
        <f t="shared" si="47"/>
        <v>0</v>
      </c>
      <c r="BG22" s="1">
        <v>7</v>
      </c>
      <c r="BH22" s="1"/>
      <c r="BI22" s="1"/>
      <c r="BJ22" s="1"/>
      <c r="BK22" s="1">
        <v>4</v>
      </c>
      <c r="BL22" s="1">
        <v>3</v>
      </c>
      <c r="BM22" s="16">
        <f t="shared" si="48"/>
        <v>0.5714285714285714</v>
      </c>
      <c r="BN22" s="17">
        <f t="shared" si="49"/>
        <v>0.5714285714285714</v>
      </c>
      <c r="BO22" s="23"/>
      <c r="BP22" s="1">
        <f t="shared" si="50"/>
        <v>0</v>
      </c>
      <c r="BQ22" s="1">
        <v>7</v>
      </c>
      <c r="BR22" s="1"/>
      <c r="BS22" s="1"/>
      <c r="BT22" s="1"/>
      <c r="BU22" s="1">
        <v>4</v>
      </c>
      <c r="BV22" s="1">
        <v>3</v>
      </c>
      <c r="BW22" s="16">
        <f t="shared" si="51"/>
        <v>0.5714285714285714</v>
      </c>
      <c r="BX22" s="17">
        <f t="shared" si="52"/>
        <v>0.5714285714285714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7</v>
      </c>
      <c r="D23" s="2"/>
      <c r="E23" s="2"/>
      <c r="F23" s="8">
        <v>7</v>
      </c>
      <c r="G23" s="23"/>
      <c r="H23" s="1">
        <f t="shared" si="32"/>
        <v>0</v>
      </c>
      <c r="I23" s="1">
        <v>7</v>
      </c>
      <c r="J23" s="1">
        <v>7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7</v>
      </c>
      <c r="T23" s="1">
        <v>7</v>
      </c>
      <c r="U23" s="1"/>
      <c r="V23" s="1"/>
      <c r="W23" s="1"/>
      <c r="X23" s="1"/>
      <c r="Y23" s="16">
        <f t="shared" si="36"/>
        <v>1</v>
      </c>
      <c r="Z23" s="17">
        <f t="shared" si="37"/>
        <v>0</v>
      </c>
      <c r="AA23" s="23"/>
      <c r="AB23" s="1">
        <f t="shared" si="38"/>
        <v>-1</v>
      </c>
      <c r="AC23" s="1">
        <v>8</v>
      </c>
      <c r="AD23" s="1">
        <v>3</v>
      </c>
      <c r="AE23" s="1"/>
      <c r="AF23" s="1">
        <v>1</v>
      </c>
      <c r="AG23" s="1">
        <v>4</v>
      </c>
      <c r="AH23" s="1"/>
      <c r="AI23" s="16">
        <f t="shared" si="39"/>
        <v>1</v>
      </c>
      <c r="AJ23" s="17">
        <f t="shared" si="40"/>
        <v>0.5</v>
      </c>
      <c r="AK23" s="23"/>
      <c r="AL23" s="1">
        <f t="shared" si="41"/>
        <v>0</v>
      </c>
      <c r="AM23" s="1">
        <v>8</v>
      </c>
      <c r="AN23" s="1">
        <v>2</v>
      </c>
      <c r="AO23" s="1"/>
      <c r="AP23" s="1"/>
      <c r="AQ23" s="1">
        <v>6</v>
      </c>
      <c r="AR23" s="1"/>
      <c r="AS23" s="16">
        <f t="shared" si="42"/>
        <v>1</v>
      </c>
      <c r="AT23" s="17">
        <f t="shared" si="43"/>
        <v>0.75</v>
      </c>
      <c r="AU23" s="23"/>
      <c r="AV23" s="1">
        <f t="shared" si="44"/>
        <v>0</v>
      </c>
      <c r="AW23" s="1">
        <v>8</v>
      </c>
      <c r="AX23" s="1"/>
      <c r="AY23" s="1"/>
      <c r="AZ23" s="1"/>
      <c r="BA23" s="1">
        <v>7</v>
      </c>
      <c r="BB23" s="1">
        <v>1</v>
      </c>
      <c r="BC23" s="16">
        <f t="shared" si="45"/>
        <v>0.875</v>
      </c>
      <c r="BD23" s="17">
        <f t="shared" si="46"/>
        <v>0.875</v>
      </c>
      <c r="BE23" s="23"/>
      <c r="BF23" s="1">
        <f t="shared" si="47"/>
        <v>0</v>
      </c>
      <c r="BG23" s="1">
        <v>8</v>
      </c>
      <c r="BH23" s="1"/>
      <c r="BI23" s="1"/>
      <c r="BJ23" s="1"/>
      <c r="BK23" s="1">
        <v>7</v>
      </c>
      <c r="BL23" s="1">
        <v>1</v>
      </c>
      <c r="BM23" s="16">
        <f t="shared" si="48"/>
        <v>0.875</v>
      </c>
      <c r="BN23" s="17">
        <f t="shared" si="49"/>
        <v>0.875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8</v>
      </c>
      <c r="D24" s="2"/>
      <c r="E24" s="2"/>
      <c r="F24" s="8">
        <v>8</v>
      </c>
      <c r="G24" s="23">
        <v>1</v>
      </c>
      <c r="H24" s="1">
        <f t="shared" si="32"/>
        <v>0</v>
      </c>
      <c r="I24" s="1">
        <v>9</v>
      </c>
      <c r="J24" s="1">
        <v>7</v>
      </c>
      <c r="K24" s="1"/>
      <c r="L24" s="1"/>
      <c r="M24" s="1"/>
      <c r="N24" s="1">
        <v>2</v>
      </c>
      <c r="O24" s="16">
        <f t="shared" si="33"/>
        <v>0.77777777777777779</v>
      </c>
      <c r="P24" s="17">
        <f t="shared" si="34"/>
        <v>0</v>
      </c>
      <c r="Q24" s="23">
        <v>1</v>
      </c>
      <c r="R24" s="1">
        <f t="shared" si="35"/>
        <v>0</v>
      </c>
      <c r="S24" s="1">
        <v>10</v>
      </c>
      <c r="T24" s="1">
        <v>6</v>
      </c>
      <c r="U24" s="1">
        <v>1</v>
      </c>
      <c r="V24" s="1"/>
      <c r="W24" s="1">
        <v>2</v>
      </c>
      <c r="X24" s="1">
        <v>1</v>
      </c>
      <c r="Y24" s="16">
        <f t="shared" si="36"/>
        <v>0.9</v>
      </c>
      <c r="Z24" s="17">
        <f t="shared" si="37"/>
        <v>0.2</v>
      </c>
      <c r="AA24" s="23"/>
      <c r="AB24" s="1">
        <f t="shared" si="38"/>
        <v>0</v>
      </c>
      <c r="AC24" s="1">
        <v>10</v>
      </c>
      <c r="AD24" s="1">
        <v>5</v>
      </c>
      <c r="AE24" s="1"/>
      <c r="AF24" s="1"/>
      <c r="AG24" s="1">
        <v>4</v>
      </c>
      <c r="AH24" s="1">
        <v>1</v>
      </c>
      <c r="AI24" s="16">
        <f t="shared" si="39"/>
        <v>0.9</v>
      </c>
      <c r="AJ24" s="17">
        <f t="shared" si="40"/>
        <v>0.4</v>
      </c>
      <c r="AK24" s="23"/>
      <c r="AL24" s="1">
        <f t="shared" si="41"/>
        <v>0</v>
      </c>
      <c r="AM24" s="1">
        <v>10</v>
      </c>
      <c r="AN24" s="1">
        <v>1</v>
      </c>
      <c r="AO24" s="1"/>
      <c r="AP24" s="1"/>
      <c r="AQ24" s="1">
        <v>7</v>
      </c>
      <c r="AR24" s="1">
        <v>2</v>
      </c>
      <c r="AS24" s="16">
        <f t="shared" si="42"/>
        <v>0.8</v>
      </c>
      <c r="AT24" s="17">
        <f t="shared" si="43"/>
        <v>0.7</v>
      </c>
      <c r="AU24" s="23"/>
      <c r="AV24" s="1">
        <f t="shared" si="44"/>
        <v>0</v>
      </c>
      <c r="AW24" s="1">
        <v>10</v>
      </c>
      <c r="AX24" s="1"/>
      <c r="AY24" s="1"/>
      <c r="AZ24" s="1"/>
      <c r="BA24" s="1">
        <v>8</v>
      </c>
      <c r="BB24" s="1">
        <v>2</v>
      </c>
      <c r="BC24" s="16">
        <f t="shared" si="45"/>
        <v>0.8</v>
      </c>
      <c r="BD24" s="17">
        <f t="shared" si="46"/>
        <v>0.8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6</v>
      </c>
      <c r="D25" s="2"/>
      <c r="E25" s="2"/>
      <c r="F25" s="8">
        <v>6</v>
      </c>
      <c r="G25" s="23">
        <v>1</v>
      </c>
      <c r="H25" s="1">
        <f t="shared" si="32"/>
        <v>0</v>
      </c>
      <c r="I25" s="1">
        <v>7</v>
      </c>
      <c r="J25" s="1">
        <v>6</v>
      </c>
      <c r="K25" s="1"/>
      <c r="L25" s="1"/>
      <c r="M25" s="1"/>
      <c r="N25" s="1">
        <v>1</v>
      </c>
      <c r="O25" s="16">
        <f t="shared" si="33"/>
        <v>0.8571428571428571</v>
      </c>
      <c r="P25" s="17">
        <f t="shared" si="34"/>
        <v>0</v>
      </c>
      <c r="Q25" s="23"/>
      <c r="R25" s="1">
        <f t="shared" si="35"/>
        <v>0</v>
      </c>
      <c r="S25" s="1">
        <v>7</v>
      </c>
      <c r="T25" s="1">
        <v>5</v>
      </c>
      <c r="U25" s="1"/>
      <c r="V25" s="1"/>
      <c r="W25" s="1">
        <v>1</v>
      </c>
      <c r="X25" s="1">
        <v>1</v>
      </c>
      <c r="Y25" s="16">
        <f t="shared" si="36"/>
        <v>0.8571428571428571</v>
      </c>
      <c r="Z25" s="17">
        <f t="shared" si="37"/>
        <v>0.14285714285714285</v>
      </c>
      <c r="AA25" s="23"/>
      <c r="AB25" s="1">
        <f t="shared" si="38"/>
        <v>0</v>
      </c>
      <c r="AC25" s="1">
        <v>7</v>
      </c>
      <c r="AD25" s="1">
        <v>3</v>
      </c>
      <c r="AE25" s="1"/>
      <c r="AF25" s="1"/>
      <c r="AG25" s="1">
        <v>3</v>
      </c>
      <c r="AH25" s="1">
        <v>1</v>
      </c>
      <c r="AI25" s="16">
        <f t="shared" si="39"/>
        <v>0.8571428571428571</v>
      </c>
      <c r="AJ25" s="17">
        <f t="shared" si="40"/>
        <v>0.42857142857142855</v>
      </c>
      <c r="AK25" s="23"/>
      <c r="AL25" s="1">
        <f t="shared" si="41"/>
        <v>0</v>
      </c>
      <c r="AM25" s="1">
        <v>7</v>
      </c>
      <c r="AN25" s="1">
        <v>1</v>
      </c>
      <c r="AO25" s="1"/>
      <c r="AP25" s="1"/>
      <c r="AQ25" s="1">
        <v>5</v>
      </c>
      <c r="AR25" s="1">
        <v>1</v>
      </c>
      <c r="AS25" s="16">
        <f t="shared" si="42"/>
        <v>0.8571428571428571</v>
      </c>
      <c r="AT25" s="17">
        <f t="shared" si="43"/>
        <v>0.7142857142857143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11</v>
      </c>
      <c r="D26" s="2"/>
      <c r="E26" s="2"/>
      <c r="F26" s="8">
        <v>11</v>
      </c>
      <c r="G26" s="23"/>
      <c r="H26" s="1">
        <f t="shared" si="32"/>
        <v>0</v>
      </c>
      <c r="I26" s="1">
        <v>11</v>
      </c>
      <c r="J26" s="1">
        <v>11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1</v>
      </c>
      <c r="S26" s="1">
        <v>10</v>
      </c>
      <c r="T26" s="1">
        <v>8</v>
      </c>
      <c r="U26" s="1"/>
      <c r="V26" s="1"/>
      <c r="W26" s="1">
        <v>2</v>
      </c>
      <c r="X26" s="1"/>
      <c r="Y26" s="18">
        <f t="shared" si="36"/>
        <v>1</v>
      </c>
      <c r="Z26" s="19">
        <f t="shared" si="37"/>
        <v>0.2</v>
      </c>
      <c r="AA26" s="23"/>
      <c r="AB26" s="1">
        <f t="shared" si="38"/>
        <v>0</v>
      </c>
      <c r="AC26" s="1">
        <v>10</v>
      </c>
      <c r="AD26" s="1">
        <v>3</v>
      </c>
      <c r="AE26" s="1"/>
      <c r="AF26" s="1"/>
      <c r="AG26" s="1">
        <v>7</v>
      </c>
      <c r="AH26" s="1"/>
      <c r="AI26" s="18">
        <f t="shared" si="39"/>
        <v>1</v>
      </c>
      <c r="AJ26" s="19">
        <f t="shared" si="40"/>
        <v>0.7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12</v>
      </c>
      <c r="D27" s="2"/>
      <c r="E27" s="2"/>
      <c r="F27" s="8">
        <v>12</v>
      </c>
      <c r="G27" s="23"/>
      <c r="H27" s="1">
        <f t="shared" si="32"/>
        <v>0</v>
      </c>
      <c r="I27" s="1">
        <v>12</v>
      </c>
      <c r="J27" s="1">
        <v>12</v>
      </c>
      <c r="K27" s="1"/>
      <c r="L27" s="1"/>
      <c r="M27" s="1"/>
      <c r="N27" s="1"/>
      <c r="O27" s="18">
        <f t="shared" si="33"/>
        <v>1</v>
      </c>
      <c r="P27" s="19">
        <f t="shared" si="34"/>
        <v>0</v>
      </c>
      <c r="Q27" s="23"/>
      <c r="R27" s="1">
        <f t="shared" si="35"/>
        <v>1</v>
      </c>
      <c r="S27" s="1">
        <v>11</v>
      </c>
      <c r="T27" s="1">
        <v>11</v>
      </c>
      <c r="U27" s="1"/>
      <c r="V27" s="1"/>
      <c r="W27" s="1"/>
      <c r="X27" s="1"/>
      <c r="Y27" s="18">
        <f t="shared" si="36"/>
        <v>1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10</v>
      </c>
      <c r="D28" s="2"/>
      <c r="E28" s="2"/>
      <c r="F28" s="9">
        <v>10</v>
      </c>
      <c r="G28" s="24"/>
      <c r="H28" s="25">
        <f t="shared" si="32"/>
        <v>0</v>
      </c>
      <c r="I28" s="25">
        <v>10</v>
      </c>
      <c r="J28" s="25">
        <v>7</v>
      </c>
      <c r="K28" s="10"/>
      <c r="L28" s="10">
        <v>1</v>
      </c>
      <c r="M28" s="10"/>
      <c r="N28" s="10">
        <v>2</v>
      </c>
      <c r="O28" s="20">
        <f t="shared" si="33"/>
        <v>0.8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56</v>
      </c>
    </row>
    <row r="2" spans="1:106" x14ac:dyDescent="0.15">
      <c r="B2" s="14" t="str">
        <f>"Freshmen Retention - "&amp;$A$1</f>
        <v>Freshmen Retention - Computer Science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35</v>
      </c>
      <c r="D5" s="3">
        <v>1</v>
      </c>
      <c r="E5" s="3"/>
      <c r="F5" s="8">
        <v>34</v>
      </c>
      <c r="G5" s="22">
        <v>2</v>
      </c>
      <c r="H5" s="1">
        <f>IF(ISNUMBER(I5),F5-I5+G5,"")</f>
        <v>5</v>
      </c>
      <c r="I5" s="1">
        <v>31</v>
      </c>
      <c r="J5" s="1">
        <v>21</v>
      </c>
      <c r="K5" s="4"/>
      <c r="L5" s="4">
        <v>1</v>
      </c>
      <c r="M5" s="4"/>
      <c r="N5" s="5">
        <v>9</v>
      </c>
      <c r="O5" s="16">
        <f>IF(I5="","",((J5+K5+L5+M5)/I5))</f>
        <v>0.70967741935483875</v>
      </c>
      <c r="P5" s="17">
        <f>IF(I5="","",(M5/I5))</f>
        <v>0</v>
      </c>
      <c r="Q5" s="22">
        <v>3</v>
      </c>
      <c r="R5" s="1">
        <f t="shared" ref="R5:R14" si="1">IF(ISNUMBER(S5),I5-S5+Q5,"")</f>
        <v>2</v>
      </c>
      <c r="S5" s="1">
        <v>32</v>
      </c>
      <c r="T5" s="1">
        <v>20</v>
      </c>
      <c r="U5" s="4"/>
      <c r="V5" s="4"/>
      <c r="W5" s="4"/>
      <c r="X5" s="5">
        <v>12</v>
      </c>
      <c r="Y5" s="16">
        <f t="shared" ref="Y5:Y14" si="2">IF(S5="","",((T5+U5+V5+W5)/S5))</f>
        <v>0.625</v>
      </c>
      <c r="Z5" s="17">
        <f t="shared" ref="Z5:Z14" si="3">IF(S5="","",(W5/S5))</f>
        <v>0</v>
      </c>
      <c r="AA5" s="22">
        <v>7</v>
      </c>
      <c r="AB5" s="1">
        <f t="shared" ref="AB5:AB14" si="4">IF(ISNUMBER(AC5),S5-AC5+AA5,"")</f>
        <v>0</v>
      </c>
      <c r="AC5" s="1">
        <v>39</v>
      </c>
      <c r="AD5" s="1">
        <v>23</v>
      </c>
      <c r="AE5" s="4">
        <v>1</v>
      </c>
      <c r="AF5" s="4"/>
      <c r="AG5" s="4"/>
      <c r="AH5" s="5">
        <v>15</v>
      </c>
      <c r="AI5" s="16">
        <f t="shared" ref="AI5:AI14" si="5">IF(AC5="","",((AD5+AE5+AF5+AG5)/AC5))</f>
        <v>0.61538461538461542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1</v>
      </c>
      <c r="AM5" s="1">
        <v>38</v>
      </c>
      <c r="AN5" s="1">
        <v>10</v>
      </c>
      <c r="AO5" s="4"/>
      <c r="AP5" s="4"/>
      <c r="AQ5" s="4">
        <v>11</v>
      </c>
      <c r="AR5" s="5">
        <v>17</v>
      </c>
      <c r="AS5" s="16">
        <f t="shared" ref="AS5:AS14" si="8">IF(AM5="","",((AN5+AO5+AP5+AQ5)/AM5))</f>
        <v>0.55263157894736847</v>
      </c>
      <c r="AT5" s="17">
        <f t="shared" ref="AT5:AT14" si="9">IF(AM5="","",(AQ5/AM5))</f>
        <v>0.28947368421052633</v>
      </c>
      <c r="AU5" s="22">
        <v>1</v>
      </c>
      <c r="AV5" s="1">
        <f t="shared" ref="AV5:AV14" si="10">IF(ISNUMBER(AW5),AM5-AW5+AU5,"")</f>
        <v>0</v>
      </c>
      <c r="AW5" s="1">
        <v>39</v>
      </c>
      <c r="AX5" s="1">
        <v>2</v>
      </c>
      <c r="AY5" s="4">
        <v>2</v>
      </c>
      <c r="AZ5" s="4"/>
      <c r="BA5" s="4">
        <v>17</v>
      </c>
      <c r="BB5" s="5">
        <v>18</v>
      </c>
      <c r="BC5" s="16">
        <f t="shared" ref="BC5:BC14" si="11">IF(AW5="","",((AX5+AY5+AZ5+BA5)/AW5))</f>
        <v>0.53846153846153844</v>
      </c>
      <c r="BD5" s="17">
        <f t="shared" ref="BD5:BD14" si="12">IF(AW5="","",(BA5/AW5))</f>
        <v>0.4358974358974359</v>
      </c>
      <c r="BE5" s="22"/>
      <c r="BF5" s="1">
        <f t="shared" ref="BF5:BF14" si="13">IF(ISNUMBER(BG5),AW5-BG5+BE5,"")</f>
        <v>1</v>
      </c>
      <c r="BG5" s="1">
        <v>38</v>
      </c>
      <c r="BH5" s="1">
        <v>2</v>
      </c>
      <c r="BI5" s="4"/>
      <c r="BJ5" s="4">
        <v>1</v>
      </c>
      <c r="BK5" s="4">
        <v>19</v>
      </c>
      <c r="BL5" s="5">
        <v>16</v>
      </c>
      <c r="BM5" s="16">
        <f t="shared" ref="BM5:BM14" si="14">IF(BG5="","",((BH5+BI5+BJ5+BK5)/BG5))</f>
        <v>0.57894736842105265</v>
      </c>
      <c r="BN5" s="17">
        <f t="shared" ref="BN5:BN14" si="15">IF(BG5="","",(BK5/BG5))</f>
        <v>0.5</v>
      </c>
      <c r="BO5" s="22"/>
      <c r="BP5" s="1">
        <f t="shared" ref="BP5:BP14" si="16">IF(ISNUMBER(BQ5),BG5-BQ5+BO5,"")</f>
        <v>0</v>
      </c>
      <c r="BQ5" s="1">
        <v>38</v>
      </c>
      <c r="BR5" s="1">
        <v>1</v>
      </c>
      <c r="BS5" s="4">
        <v>1</v>
      </c>
      <c r="BT5" s="4"/>
      <c r="BU5" s="4">
        <v>20</v>
      </c>
      <c r="BV5" s="5">
        <v>16</v>
      </c>
      <c r="BW5" s="16">
        <f t="shared" ref="BW5:BW14" si="17">IF(BQ5="","",((BR5+BS5+BT5+BU5)/BQ5))</f>
        <v>0.57894736842105265</v>
      </c>
      <c r="BX5" s="17">
        <f t="shared" ref="BX5:BX14" si="18">IF(BQ5="","",(BU5/BQ5))</f>
        <v>0.52631578947368418</v>
      </c>
      <c r="BY5" s="22"/>
      <c r="BZ5" s="1">
        <f t="shared" ref="BZ5:BZ14" si="19">IF(ISNUMBER(CA5),BQ5-CA5+BY5,"")</f>
        <v>0</v>
      </c>
      <c r="CA5" s="1">
        <v>38</v>
      </c>
      <c r="CB5" s="1">
        <v>1</v>
      </c>
      <c r="CC5" s="4"/>
      <c r="CD5" s="4"/>
      <c r="CE5" s="4">
        <v>21</v>
      </c>
      <c r="CF5" s="5">
        <v>16</v>
      </c>
      <c r="CG5" s="16">
        <f t="shared" ref="CG5:CG14" si="20">IF(CA5="","",((CB5+CC5+CD5+CE5)/CA5))</f>
        <v>0.57894736842105265</v>
      </c>
      <c r="CH5" s="17">
        <f t="shared" ref="CH5:CH14" si="21">IF(CA5="","",(CE5/CA5))</f>
        <v>0.55263157894736847</v>
      </c>
      <c r="CI5" s="22"/>
      <c r="CJ5" s="1">
        <f t="shared" ref="CJ5:CJ14" si="22">IF(ISNUMBER(CK5),CA5-CK5+CI5,"")</f>
        <v>0</v>
      </c>
      <c r="CK5" s="1">
        <v>38</v>
      </c>
      <c r="CL5" s="1"/>
      <c r="CM5" s="4"/>
      <c r="CN5" s="4"/>
      <c r="CO5" s="4">
        <v>22</v>
      </c>
      <c r="CP5" s="5">
        <v>16</v>
      </c>
      <c r="CQ5" s="16">
        <f t="shared" ref="CQ5:CQ14" si="23">IF(CK5="","",((CL5+CM5+CN5+CO5)/CK5))</f>
        <v>0.57894736842105265</v>
      </c>
      <c r="CR5" s="17">
        <f t="shared" ref="CR5:CR14" si="24">IF(CK5="","",(CO5/CK5))</f>
        <v>0.57894736842105265</v>
      </c>
      <c r="CS5" s="22"/>
      <c r="CT5" s="1">
        <f t="shared" ref="CT5:CT14" si="25">IF(ISNUMBER(CU5),CK5-CU5+CS5,"")</f>
        <v>0</v>
      </c>
      <c r="CU5" s="1">
        <v>38</v>
      </c>
      <c r="CV5" s="1"/>
      <c r="CW5" s="4"/>
      <c r="CX5" s="4"/>
      <c r="CY5" s="4">
        <v>22</v>
      </c>
      <c r="CZ5" s="5">
        <v>16</v>
      </c>
      <c r="DA5" s="16">
        <f t="shared" ref="DA5:DA14" si="26">IF(CU5="","",((CV5+CW5+CX5+CY5)/CU5))</f>
        <v>0.57894736842105265</v>
      </c>
      <c r="DB5" s="17">
        <f t="shared" ref="DB5:DB14" si="27">IF(CU5="","",(CY5/CU5))</f>
        <v>0.57894736842105265</v>
      </c>
    </row>
    <row r="6" spans="1:106" ht="14" x14ac:dyDescent="0.15">
      <c r="B6" s="4" t="s">
        <v>22</v>
      </c>
      <c r="C6" s="2">
        <f t="shared" si="0"/>
        <v>45</v>
      </c>
      <c r="D6" s="2"/>
      <c r="E6" s="2"/>
      <c r="F6" s="8">
        <v>45</v>
      </c>
      <c r="G6" s="23">
        <v>3</v>
      </c>
      <c r="H6" s="1">
        <f t="shared" ref="H6:H14" si="28">IF(ISNUMBER(I6),F6-I6+G6,"")</f>
        <v>3</v>
      </c>
      <c r="I6" s="1">
        <v>45</v>
      </c>
      <c r="J6" s="1">
        <v>33</v>
      </c>
      <c r="K6" s="1"/>
      <c r="L6" s="1"/>
      <c r="M6" s="1"/>
      <c r="N6" s="1">
        <v>12</v>
      </c>
      <c r="O6" s="16">
        <f t="shared" ref="O6:O14" si="29">IF(I6="","",((J6+K6+L6+M6)/I6))</f>
        <v>0.73333333333333328</v>
      </c>
      <c r="P6" s="17">
        <f t="shared" ref="P6:P14" si="30">IF(I6="","",(M6/I6))</f>
        <v>0</v>
      </c>
      <c r="Q6" s="23">
        <v>3</v>
      </c>
      <c r="R6" s="1">
        <f t="shared" si="1"/>
        <v>3</v>
      </c>
      <c r="S6" s="1">
        <v>45</v>
      </c>
      <c r="T6" s="1">
        <v>28</v>
      </c>
      <c r="U6" s="1"/>
      <c r="V6" s="1"/>
      <c r="W6" s="1"/>
      <c r="X6" s="1">
        <v>17</v>
      </c>
      <c r="Y6" s="16">
        <f t="shared" si="2"/>
        <v>0.62222222222222223</v>
      </c>
      <c r="Z6" s="17">
        <f t="shared" si="3"/>
        <v>0</v>
      </c>
      <c r="AA6" s="23"/>
      <c r="AB6" s="1">
        <f t="shared" si="4"/>
        <v>1</v>
      </c>
      <c r="AC6" s="1">
        <v>44</v>
      </c>
      <c r="AD6" s="1">
        <v>23</v>
      </c>
      <c r="AE6" s="1"/>
      <c r="AF6" s="1"/>
      <c r="AG6" s="1">
        <v>1</v>
      </c>
      <c r="AH6" s="1">
        <v>20</v>
      </c>
      <c r="AI6" s="16">
        <f t="shared" si="5"/>
        <v>0.54545454545454541</v>
      </c>
      <c r="AJ6" s="17">
        <f t="shared" si="6"/>
        <v>2.2727272727272728E-2</v>
      </c>
      <c r="AK6" s="23"/>
      <c r="AL6" s="1">
        <f t="shared" si="7"/>
        <v>2</v>
      </c>
      <c r="AM6" s="1">
        <v>42</v>
      </c>
      <c r="AN6" s="1">
        <v>6</v>
      </c>
      <c r="AO6" s="1"/>
      <c r="AP6" s="1"/>
      <c r="AQ6" s="1">
        <v>16</v>
      </c>
      <c r="AR6" s="1">
        <v>20</v>
      </c>
      <c r="AS6" s="16">
        <f t="shared" si="8"/>
        <v>0.52380952380952384</v>
      </c>
      <c r="AT6" s="17">
        <f t="shared" si="9"/>
        <v>0.38095238095238093</v>
      </c>
      <c r="AU6" s="23"/>
      <c r="AV6" s="1">
        <f t="shared" si="10"/>
        <v>3</v>
      </c>
      <c r="AW6" s="1">
        <v>39</v>
      </c>
      <c r="AX6" s="1"/>
      <c r="AY6" s="1"/>
      <c r="AZ6" s="1"/>
      <c r="BA6" s="1">
        <v>22</v>
      </c>
      <c r="BB6" s="1">
        <v>17</v>
      </c>
      <c r="BC6" s="16">
        <f t="shared" si="11"/>
        <v>0.5641025641025641</v>
      </c>
      <c r="BD6" s="17">
        <f t="shared" si="12"/>
        <v>0.5641025641025641</v>
      </c>
      <c r="BE6" s="23"/>
      <c r="BF6" s="1">
        <f t="shared" si="13"/>
        <v>0</v>
      </c>
      <c r="BG6" s="1">
        <v>39</v>
      </c>
      <c r="BH6" s="1"/>
      <c r="BI6" s="1"/>
      <c r="BJ6" s="1"/>
      <c r="BK6" s="1">
        <v>22</v>
      </c>
      <c r="BL6" s="1">
        <v>17</v>
      </c>
      <c r="BM6" s="16">
        <f t="shared" si="14"/>
        <v>0.5641025641025641</v>
      </c>
      <c r="BN6" s="17">
        <f t="shared" si="15"/>
        <v>0.5641025641025641</v>
      </c>
      <c r="BO6" s="23"/>
      <c r="BP6" s="1">
        <f t="shared" si="16"/>
        <v>0</v>
      </c>
      <c r="BQ6" s="1">
        <v>39</v>
      </c>
      <c r="BR6" s="1"/>
      <c r="BS6" s="1"/>
      <c r="BT6" s="1"/>
      <c r="BU6" s="1">
        <v>22</v>
      </c>
      <c r="BV6" s="1">
        <v>17</v>
      </c>
      <c r="BW6" s="16">
        <f t="shared" si="17"/>
        <v>0.5641025641025641</v>
      </c>
      <c r="BX6" s="17">
        <f t="shared" si="18"/>
        <v>0.5641025641025641</v>
      </c>
      <c r="BY6" s="23"/>
      <c r="BZ6" s="1">
        <f t="shared" si="19"/>
        <v>0</v>
      </c>
      <c r="CA6" s="1">
        <v>39</v>
      </c>
      <c r="CB6" s="1"/>
      <c r="CC6" s="1"/>
      <c r="CD6" s="1"/>
      <c r="CE6" s="1">
        <v>22</v>
      </c>
      <c r="CF6" s="1">
        <v>17</v>
      </c>
      <c r="CG6" s="16">
        <f t="shared" si="20"/>
        <v>0.5641025641025641</v>
      </c>
      <c r="CH6" s="17">
        <f t="shared" si="21"/>
        <v>0.5641025641025641</v>
      </c>
      <c r="CI6" s="23"/>
      <c r="CJ6" s="1">
        <f t="shared" si="22"/>
        <v>0</v>
      </c>
      <c r="CK6" s="1">
        <v>39</v>
      </c>
      <c r="CL6" s="1"/>
      <c r="CM6" s="1"/>
      <c r="CN6" s="1"/>
      <c r="CO6" s="1">
        <v>22</v>
      </c>
      <c r="CP6" s="1">
        <v>17</v>
      </c>
      <c r="CQ6" s="16">
        <f t="shared" si="23"/>
        <v>0.5641025641025641</v>
      </c>
      <c r="CR6" s="17">
        <f t="shared" si="24"/>
        <v>0.5641025641025641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46</v>
      </c>
      <c r="D7" s="2"/>
      <c r="E7" s="2"/>
      <c r="F7" s="8">
        <v>46</v>
      </c>
      <c r="G7" s="23">
        <v>1</v>
      </c>
      <c r="H7" s="1">
        <f t="shared" si="28"/>
        <v>4</v>
      </c>
      <c r="I7" s="1">
        <v>43</v>
      </c>
      <c r="J7" s="1">
        <v>35</v>
      </c>
      <c r="K7" s="1"/>
      <c r="L7" s="1">
        <v>1</v>
      </c>
      <c r="M7" s="1"/>
      <c r="N7" s="1">
        <v>7</v>
      </c>
      <c r="O7" s="16">
        <f t="shared" si="29"/>
        <v>0.83720930232558144</v>
      </c>
      <c r="P7" s="17">
        <f t="shared" si="30"/>
        <v>0</v>
      </c>
      <c r="Q7" s="23">
        <v>2</v>
      </c>
      <c r="R7" s="1">
        <f t="shared" si="1"/>
        <v>2</v>
      </c>
      <c r="S7" s="1">
        <v>43</v>
      </c>
      <c r="T7" s="1">
        <v>31</v>
      </c>
      <c r="U7" s="1"/>
      <c r="V7" s="1"/>
      <c r="W7" s="1"/>
      <c r="X7" s="1">
        <v>12</v>
      </c>
      <c r="Y7" s="16">
        <f t="shared" si="2"/>
        <v>0.72093023255813948</v>
      </c>
      <c r="Z7" s="17">
        <f t="shared" si="3"/>
        <v>0</v>
      </c>
      <c r="AA7" s="23"/>
      <c r="AB7" s="1">
        <f t="shared" si="4"/>
        <v>1</v>
      </c>
      <c r="AC7" s="1">
        <v>42</v>
      </c>
      <c r="AD7" s="1">
        <v>27</v>
      </c>
      <c r="AE7" s="1"/>
      <c r="AF7" s="1"/>
      <c r="AG7" s="1"/>
      <c r="AH7" s="1">
        <v>15</v>
      </c>
      <c r="AI7" s="16">
        <f t="shared" si="5"/>
        <v>0.6428571428571429</v>
      </c>
      <c r="AJ7" s="17">
        <f t="shared" si="6"/>
        <v>0</v>
      </c>
      <c r="AK7" s="23">
        <v>2</v>
      </c>
      <c r="AL7" s="1">
        <f t="shared" si="7"/>
        <v>0</v>
      </c>
      <c r="AM7" s="1">
        <v>44</v>
      </c>
      <c r="AN7" s="1">
        <v>10</v>
      </c>
      <c r="AO7" s="1"/>
      <c r="AP7" s="1">
        <v>1</v>
      </c>
      <c r="AQ7" s="1">
        <v>16</v>
      </c>
      <c r="AR7" s="1">
        <v>17</v>
      </c>
      <c r="AS7" s="16">
        <f t="shared" si="8"/>
        <v>0.61363636363636365</v>
      </c>
      <c r="AT7" s="17">
        <f t="shared" si="9"/>
        <v>0.36363636363636365</v>
      </c>
      <c r="AU7" s="23"/>
      <c r="AV7" s="1">
        <f t="shared" si="10"/>
        <v>0</v>
      </c>
      <c r="AW7" s="1">
        <v>44</v>
      </c>
      <c r="AX7" s="1">
        <v>2</v>
      </c>
      <c r="AY7" s="1"/>
      <c r="AZ7" s="1"/>
      <c r="BA7" s="1">
        <v>24</v>
      </c>
      <c r="BB7" s="1">
        <v>18</v>
      </c>
      <c r="BC7" s="16">
        <f t="shared" si="11"/>
        <v>0.59090909090909094</v>
      </c>
      <c r="BD7" s="17">
        <f t="shared" si="12"/>
        <v>0.54545454545454541</v>
      </c>
      <c r="BE7" s="23"/>
      <c r="BF7" s="1">
        <f t="shared" si="13"/>
        <v>0</v>
      </c>
      <c r="BG7" s="1">
        <v>44</v>
      </c>
      <c r="BH7" s="1">
        <v>1</v>
      </c>
      <c r="BI7" s="1"/>
      <c r="BJ7" s="1"/>
      <c r="BK7" s="1">
        <v>25</v>
      </c>
      <c r="BL7" s="1">
        <v>18</v>
      </c>
      <c r="BM7" s="16">
        <f t="shared" si="14"/>
        <v>0.59090909090909094</v>
      </c>
      <c r="BN7" s="17">
        <f t="shared" si="15"/>
        <v>0.56818181818181823</v>
      </c>
      <c r="BO7" s="23"/>
      <c r="BP7" s="1">
        <f t="shared" si="16"/>
        <v>0</v>
      </c>
      <c r="BQ7" s="1">
        <v>44</v>
      </c>
      <c r="BR7" s="1"/>
      <c r="BS7" s="1"/>
      <c r="BT7" s="1"/>
      <c r="BU7" s="1">
        <v>26</v>
      </c>
      <c r="BV7" s="1">
        <v>18</v>
      </c>
      <c r="BW7" s="16">
        <f t="shared" si="17"/>
        <v>0.59090909090909094</v>
      </c>
      <c r="BX7" s="17">
        <f t="shared" si="18"/>
        <v>0.59090909090909094</v>
      </c>
      <c r="BY7" s="23"/>
      <c r="BZ7" s="1">
        <f t="shared" si="19"/>
        <v>0</v>
      </c>
      <c r="CA7" s="1">
        <v>44</v>
      </c>
      <c r="CB7" s="1">
        <v>1</v>
      </c>
      <c r="CC7" s="1"/>
      <c r="CD7" s="1"/>
      <c r="CE7" s="1">
        <v>26</v>
      </c>
      <c r="CF7" s="1">
        <v>17</v>
      </c>
      <c r="CG7" s="16">
        <f t="shared" si="20"/>
        <v>0.61363636363636365</v>
      </c>
      <c r="CH7" s="17">
        <f t="shared" si="21"/>
        <v>0.59090909090909094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42</v>
      </c>
      <c r="D8" s="2"/>
      <c r="E8" s="2"/>
      <c r="F8" s="8">
        <v>42</v>
      </c>
      <c r="G8" s="23">
        <v>3</v>
      </c>
      <c r="H8" s="1">
        <f t="shared" si="28"/>
        <v>1</v>
      </c>
      <c r="I8" s="1">
        <v>44</v>
      </c>
      <c r="J8" s="1">
        <v>37</v>
      </c>
      <c r="K8" s="1"/>
      <c r="L8" s="1">
        <v>1</v>
      </c>
      <c r="M8" s="1"/>
      <c r="N8" s="1">
        <v>6</v>
      </c>
      <c r="O8" s="16">
        <f t="shared" si="29"/>
        <v>0.86363636363636365</v>
      </c>
      <c r="P8" s="17">
        <f t="shared" si="30"/>
        <v>0</v>
      </c>
      <c r="Q8" s="23">
        <v>2</v>
      </c>
      <c r="R8" s="1">
        <f t="shared" si="1"/>
        <v>0</v>
      </c>
      <c r="S8" s="1">
        <v>46</v>
      </c>
      <c r="T8" s="1">
        <v>37</v>
      </c>
      <c r="U8" s="1"/>
      <c r="V8" s="1"/>
      <c r="W8" s="1"/>
      <c r="X8" s="1">
        <v>9</v>
      </c>
      <c r="Y8" s="16">
        <f t="shared" si="2"/>
        <v>0.80434782608695654</v>
      </c>
      <c r="Z8" s="17">
        <f t="shared" si="3"/>
        <v>0</v>
      </c>
      <c r="AA8" s="23"/>
      <c r="AB8" s="1">
        <f t="shared" si="4"/>
        <v>0</v>
      </c>
      <c r="AC8" s="1">
        <v>46</v>
      </c>
      <c r="AD8" s="1">
        <v>35</v>
      </c>
      <c r="AE8" s="1"/>
      <c r="AF8" s="1"/>
      <c r="AG8" s="1">
        <v>1</v>
      </c>
      <c r="AH8" s="1">
        <v>10</v>
      </c>
      <c r="AI8" s="16">
        <f t="shared" si="5"/>
        <v>0.78260869565217395</v>
      </c>
      <c r="AJ8" s="17">
        <f t="shared" si="6"/>
        <v>2.1739130434782608E-2</v>
      </c>
      <c r="AK8" s="23">
        <v>2</v>
      </c>
      <c r="AL8" s="1">
        <f t="shared" si="7"/>
        <v>0</v>
      </c>
      <c r="AM8" s="1">
        <v>48</v>
      </c>
      <c r="AN8" s="1">
        <v>12</v>
      </c>
      <c r="AO8" s="1"/>
      <c r="AP8" s="1">
        <v>1</v>
      </c>
      <c r="AQ8" s="1">
        <v>25</v>
      </c>
      <c r="AR8" s="1">
        <v>10</v>
      </c>
      <c r="AS8" s="16">
        <f t="shared" si="8"/>
        <v>0.79166666666666663</v>
      </c>
      <c r="AT8" s="17">
        <f t="shared" si="9"/>
        <v>0.52083333333333337</v>
      </c>
      <c r="AU8" s="23"/>
      <c r="AV8" s="1">
        <f t="shared" si="10"/>
        <v>0</v>
      </c>
      <c r="AW8" s="1">
        <v>48</v>
      </c>
      <c r="AX8" s="1">
        <v>2</v>
      </c>
      <c r="AY8" s="1"/>
      <c r="AZ8" s="1">
        <v>1</v>
      </c>
      <c r="BA8" s="1">
        <v>34</v>
      </c>
      <c r="BB8" s="1">
        <v>11</v>
      </c>
      <c r="BC8" s="16">
        <f t="shared" si="11"/>
        <v>0.77083333333333337</v>
      </c>
      <c r="BD8" s="17">
        <f t="shared" si="12"/>
        <v>0.70833333333333337</v>
      </c>
      <c r="BE8" s="23"/>
      <c r="BF8" s="1">
        <f t="shared" si="13"/>
        <v>0</v>
      </c>
      <c r="BG8" s="1">
        <v>48</v>
      </c>
      <c r="BH8" s="1">
        <v>1</v>
      </c>
      <c r="BI8" s="1"/>
      <c r="BJ8" s="1"/>
      <c r="BK8" s="1">
        <v>36</v>
      </c>
      <c r="BL8" s="1">
        <v>11</v>
      </c>
      <c r="BM8" s="16">
        <f t="shared" si="14"/>
        <v>0.77083333333333337</v>
      </c>
      <c r="BN8" s="17">
        <f t="shared" si="15"/>
        <v>0.75</v>
      </c>
      <c r="BO8" s="23"/>
      <c r="BP8" s="1">
        <f t="shared" si="16"/>
        <v>0</v>
      </c>
      <c r="BQ8" s="1">
        <v>48</v>
      </c>
      <c r="BR8" s="1"/>
      <c r="BS8" s="1"/>
      <c r="BT8" s="1"/>
      <c r="BU8" s="1">
        <v>37</v>
      </c>
      <c r="BV8" s="1">
        <v>11</v>
      </c>
      <c r="BW8" s="16">
        <f t="shared" si="17"/>
        <v>0.77083333333333337</v>
      </c>
      <c r="BX8" s="17">
        <f t="shared" si="18"/>
        <v>0.77083333333333337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45</v>
      </c>
      <c r="D9" s="2"/>
      <c r="E9" s="2"/>
      <c r="F9" s="8">
        <v>45</v>
      </c>
      <c r="G9" s="23">
        <v>6</v>
      </c>
      <c r="H9" s="1">
        <f t="shared" si="28"/>
        <v>4</v>
      </c>
      <c r="I9" s="1">
        <v>47</v>
      </c>
      <c r="J9" s="1">
        <v>38</v>
      </c>
      <c r="K9" s="1"/>
      <c r="L9" s="1">
        <v>1</v>
      </c>
      <c r="M9" s="1"/>
      <c r="N9" s="1">
        <v>8</v>
      </c>
      <c r="O9" s="16">
        <f t="shared" si="29"/>
        <v>0.82978723404255317</v>
      </c>
      <c r="P9" s="17">
        <f t="shared" si="30"/>
        <v>0</v>
      </c>
      <c r="Q9" s="23">
        <v>3</v>
      </c>
      <c r="R9" s="1">
        <f t="shared" si="1"/>
        <v>2</v>
      </c>
      <c r="S9" s="1">
        <v>48</v>
      </c>
      <c r="T9" s="1">
        <v>34</v>
      </c>
      <c r="U9" s="1"/>
      <c r="V9" s="1">
        <v>2</v>
      </c>
      <c r="W9" s="1"/>
      <c r="X9" s="1">
        <v>12</v>
      </c>
      <c r="Y9" s="16">
        <f t="shared" si="2"/>
        <v>0.75</v>
      </c>
      <c r="Z9" s="17">
        <f t="shared" si="3"/>
        <v>0</v>
      </c>
      <c r="AA9" s="23">
        <v>4</v>
      </c>
      <c r="AB9" s="1">
        <f t="shared" si="4"/>
        <v>0</v>
      </c>
      <c r="AC9" s="1">
        <v>52</v>
      </c>
      <c r="AD9" s="1">
        <v>33</v>
      </c>
      <c r="AE9" s="1">
        <v>1</v>
      </c>
      <c r="AF9" s="1">
        <v>2</v>
      </c>
      <c r="AG9" s="1"/>
      <c r="AH9" s="1">
        <v>16</v>
      </c>
      <c r="AI9" s="16">
        <f t="shared" si="5"/>
        <v>0.69230769230769229</v>
      </c>
      <c r="AJ9" s="17">
        <f t="shared" si="6"/>
        <v>0</v>
      </c>
      <c r="AK9" s="23"/>
      <c r="AL9" s="1">
        <f t="shared" si="7"/>
        <v>0</v>
      </c>
      <c r="AM9" s="1">
        <v>52</v>
      </c>
      <c r="AN9" s="1">
        <v>11</v>
      </c>
      <c r="AO9" s="1"/>
      <c r="AP9" s="1">
        <v>2</v>
      </c>
      <c r="AQ9" s="1">
        <v>20</v>
      </c>
      <c r="AR9" s="1">
        <v>19</v>
      </c>
      <c r="AS9" s="16">
        <f t="shared" si="8"/>
        <v>0.63461538461538458</v>
      </c>
      <c r="AT9" s="17">
        <f t="shared" si="9"/>
        <v>0.38461538461538464</v>
      </c>
      <c r="AU9" s="23"/>
      <c r="AV9" s="1">
        <f t="shared" si="10"/>
        <v>0</v>
      </c>
      <c r="AW9" s="1">
        <v>52</v>
      </c>
      <c r="AX9" s="1">
        <v>6</v>
      </c>
      <c r="AY9" s="1"/>
      <c r="AZ9" s="1">
        <v>1</v>
      </c>
      <c r="BA9" s="1">
        <v>27</v>
      </c>
      <c r="BB9" s="1">
        <v>18</v>
      </c>
      <c r="BC9" s="16">
        <f t="shared" si="11"/>
        <v>0.65384615384615385</v>
      </c>
      <c r="BD9" s="17">
        <f t="shared" si="12"/>
        <v>0.51923076923076927</v>
      </c>
      <c r="BE9" s="23"/>
      <c r="BF9" s="1">
        <f t="shared" si="13"/>
        <v>0</v>
      </c>
      <c r="BG9" s="1">
        <v>52</v>
      </c>
      <c r="BH9" s="1">
        <v>3</v>
      </c>
      <c r="BI9" s="1"/>
      <c r="BJ9" s="1">
        <v>1</v>
      </c>
      <c r="BK9" s="1">
        <v>30</v>
      </c>
      <c r="BL9" s="1">
        <v>18</v>
      </c>
      <c r="BM9" s="16">
        <f t="shared" si="14"/>
        <v>0.65384615384615385</v>
      </c>
      <c r="BN9" s="17">
        <f t="shared" si="15"/>
        <v>0.57692307692307687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34</v>
      </c>
      <c r="D10" s="2"/>
      <c r="E10" s="2"/>
      <c r="F10" s="8">
        <v>34</v>
      </c>
      <c r="G10" s="23">
        <v>4</v>
      </c>
      <c r="H10" s="1">
        <f t="shared" si="28"/>
        <v>5</v>
      </c>
      <c r="I10" s="1">
        <v>33</v>
      </c>
      <c r="J10" s="1">
        <v>28</v>
      </c>
      <c r="K10" s="1"/>
      <c r="L10" s="1">
        <v>2</v>
      </c>
      <c r="M10" s="1"/>
      <c r="N10" s="1">
        <v>3</v>
      </c>
      <c r="O10" s="16">
        <f t="shared" si="29"/>
        <v>0.90909090909090906</v>
      </c>
      <c r="P10" s="17">
        <f t="shared" si="30"/>
        <v>0</v>
      </c>
      <c r="Q10" s="23">
        <v>3</v>
      </c>
      <c r="R10" s="1">
        <f t="shared" si="1"/>
        <v>3</v>
      </c>
      <c r="S10" s="1">
        <v>33</v>
      </c>
      <c r="T10" s="1">
        <v>24</v>
      </c>
      <c r="U10" s="1"/>
      <c r="V10" s="1">
        <v>1</v>
      </c>
      <c r="W10" s="1"/>
      <c r="X10" s="1">
        <v>8</v>
      </c>
      <c r="Y10" s="16">
        <f t="shared" si="2"/>
        <v>0.75757575757575757</v>
      </c>
      <c r="Z10" s="17">
        <f t="shared" si="3"/>
        <v>0</v>
      </c>
      <c r="AA10" s="23">
        <v>2</v>
      </c>
      <c r="AB10" s="1">
        <f t="shared" si="4"/>
        <v>0</v>
      </c>
      <c r="AC10" s="1">
        <v>35</v>
      </c>
      <c r="AD10" s="1">
        <v>24</v>
      </c>
      <c r="AE10" s="1"/>
      <c r="AF10" s="1">
        <v>1</v>
      </c>
      <c r="AG10" s="1"/>
      <c r="AH10" s="1">
        <v>10</v>
      </c>
      <c r="AI10" s="16">
        <f t="shared" si="5"/>
        <v>0.7142857142857143</v>
      </c>
      <c r="AJ10" s="17">
        <f t="shared" si="6"/>
        <v>0</v>
      </c>
      <c r="AK10" s="23"/>
      <c r="AL10" s="1">
        <f t="shared" si="7"/>
        <v>2</v>
      </c>
      <c r="AM10" s="1">
        <v>33</v>
      </c>
      <c r="AN10" s="1">
        <v>8</v>
      </c>
      <c r="AO10" s="1"/>
      <c r="AP10" s="1">
        <v>1</v>
      </c>
      <c r="AQ10" s="1">
        <v>12</v>
      </c>
      <c r="AR10" s="1">
        <v>12</v>
      </c>
      <c r="AS10" s="16">
        <f t="shared" si="8"/>
        <v>0.63636363636363635</v>
      </c>
      <c r="AT10" s="17">
        <f t="shared" si="9"/>
        <v>0.36363636363636365</v>
      </c>
      <c r="AU10" s="23"/>
      <c r="AV10" s="1">
        <f t="shared" si="10"/>
        <v>0</v>
      </c>
      <c r="AW10" s="1">
        <v>33</v>
      </c>
      <c r="AX10" s="1">
        <v>1</v>
      </c>
      <c r="AY10" s="1"/>
      <c r="AZ10" s="1"/>
      <c r="BA10" s="1">
        <v>20</v>
      </c>
      <c r="BB10" s="1">
        <v>12</v>
      </c>
      <c r="BC10" s="16">
        <f t="shared" si="11"/>
        <v>0.63636363636363635</v>
      </c>
      <c r="BD10" s="17">
        <f t="shared" si="12"/>
        <v>0.60606060606060608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24</v>
      </c>
      <c r="D11" s="2"/>
      <c r="E11" s="2"/>
      <c r="F11" s="8">
        <v>24</v>
      </c>
      <c r="G11" s="23">
        <v>5</v>
      </c>
      <c r="H11" s="1">
        <f t="shared" si="28"/>
        <v>1</v>
      </c>
      <c r="I11" s="1">
        <v>28</v>
      </c>
      <c r="J11" s="1">
        <v>25</v>
      </c>
      <c r="K11" s="1"/>
      <c r="L11" s="1">
        <v>1</v>
      </c>
      <c r="M11" s="1"/>
      <c r="N11" s="1">
        <v>2</v>
      </c>
      <c r="O11" s="16">
        <f t="shared" si="29"/>
        <v>0.9285714285714286</v>
      </c>
      <c r="P11" s="17">
        <f t="shared" si="30"/>
        <v>0</v>
      </c>
      <c r="Q11" s="23">
        <v>6</v>
      </c>
      <c r="R11" s="1">
        <f t="shared" si="1"/>
        <v>1</v>
      </c>
      <c r="S11" s="1">
        <v>33</v>
      </c>
      <c r="T11" s="1">
        <v>28</v>
      </c>
      <c r="U11" s="1"/>
      <c r="V11" s="1">
        <v>1</v>
      </c>
      <c r="W11" s="1"/>
      <c r="X11" s="1">
        <v>4</v>
      </c>
      <c r="Y11" s="16">
        <f t="shared" si="2"/>
        <v>0.87878787878787878</v>
      </c>
      <c r="Z11" s="17">
        <f t="shared" si="3"/>
        <v>0</v>
      </c>
      <c r="AA11" s="23">
        <v>6</v>
      </c>
      <c r="AB11" s="1">
        <f t="shared" si="4"/>
        <v>1</v>
      </c>
      <c r="AC11" s="1">
        <v>38</v>
      </c>
      <c r="AD11" s="1">
        <v>32</v>
      </c>
      <c r="AE11" s="1"/>
      <c r="AF11" s="1"/>
      <c r="AG11" s="1"/>
      <c r="AH11" s="1">
        <v>6</v>
      </c>
      <c r="AI11" s="16">
        <f t="shared" si="5"/>
        <v>0.84210526315789469</v>
      </c>
      <c r="AJ11" s="17">
        <f t="shared" si="6"/>
        <v>0</v>
      </c>
      <c r="AK11" s="23">
        <v>3</v>
      </c>
      <c r="AL11" s="1">
        <f t="shared" si="7"/>
        <v>1</v>
      </c>
      <c r="AM11" s="1">
        <v>40</v>
      </c>
      <c r="AN11" s="1">
        <v>13</v>
      </c>
      <c r="AO11" s="1"/>
      <c r="AP11" s="1"/>
      <c r="AQ11" s="1">
        <v>20</v>
      </c>
      <c r="AR11" s="1">
        <v>7</v>
      </c>
      <c r="AS11" s="16">
        <f t="shared" si="8"/>
        <v>0.82499999999999996</v>
      </c>
      <c r="AT11" s="17">
        <f t="shared" si="9"/>
        <v>0.5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21</v>
      </c>
      <c r="D12" s="2"/>
      <c r="E12" s="2"/>
      <c r="F12" s="8">
        <v>21</v>
      </c>
      <c r="G12" s="23">
        <v>1</v>
      </c>
      <c r="H12" s="1">
        <f t="shared" si="28"/>
        <v>2</v>
      </c>
      <c r="I12" s="1">
        <v>20</v>
      </c>
      <c r="J12" s="1">
        <v>15</v>
      </c>
      <c r="K12" s="1"/>
      <c r="L12" s="1">
        <v>3</v>
      </c>
      <c r="M12" s="1"/>
      <c r="N12" s="1">
        <v>2</v>
      </c>
      <c r="O12" s="18">
        <f t="shared" si="29"/>
        <v>0.9</v>
      </c>
      <c r="P12" s="19">
        <f t="shared" si="30"/>
        <v>0</v>
      </c>
      <c r="Q12" s="23">
        <v>13</v>
      </c>
      <c r="R12" s="1">
        <f t="shared" si="1"/>
        <v>4</v>
      </c>
      <c r="S12" s="1">
        <v>29</v>
      </c>
      <c r="T12" s="1">
        <v>23</v>
      </c>
      <c r="U12" s="1"/>
      <c r="V12" s="1">
        <v>2</v>
      </c>
      <c r="W12" s="1"/>
      <c r="X12" s="1">
        <v>4</v>
      </c>
      <c r="Y12" s="18">
        <f t="shared" si="2"/>
        <v>0.86206896551724133</v>
      </c>
      <c r="Z12" s="19">
        <f t="shared" si="3"/>
        <v>0</v>
      </c>
      <c r="AA12" s="23">
        <v>4</v>
      </c>
      <c r="AB12" s="1">
        <f t="shared" si="4"/>
        <v>2</v>
      </c>
      <c r="AC12" s="1">
        <v>31</v>
      </c>
      <c r="AD12" s="1">
        <v>23</v>
      </c>
      <c r="AE12" s="1"/>
      <c r="AF12" s="1"/>
      <c r="AG12" s="1">
        <v>2</v>
      </c>
      <c r="AH12" s="1">
        <v>6</v>
      </c>
      <c r="AI12" s="18">
        <f t="shared" si="5"/>
        <v>0.80645161290322576</v>
      </c>
      <c r="AJ12" s="19">
        <f t="shared" si="6"/>
        <v>6.4516129032258063E-2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35</v>
      </c>
      <c r="D13" s="2"/>
      <c r="E13" s="2"/>
      <c r="F13" s="8">
        <v>35</v>
      </c>
      <c r="G13" s="23"/>
      <c r="H13" s="1">
        <f t="shared" si="28"/>
        <v>0</v>
      </c>
      <c r="I13" s="1">
        <v>35</v>
      </c>
      <c r="J13" s="1">
        <v>27</v>
      </c>
      <c r="K13" s="1"/>
      <c r="L13" s="1">
        <v>3</v>
      </c>
      <c r="M13" s="1"/>
      <c r="N13" s="1">
        <v>5</v>
      </c>
      <c r="O13" s="18">
        <f t="shared" si="29"/>
        <v>0.8571428571428571</v>
      </c>
      <c r="P13" s="19">
        <f t="shared" si="30"/>
        <v>0</v>
      </c>
      <c r="Q13" s="23">
        <v>9</v>
      </c>
      <c r="R13" s="1">
        <f t="shared" si="1"/>
        <v>4</v>
      </c>
      <c r="S13" s="1">
        <v>40</v>
      </c>
      <c r="T13" s="1">
        <v>28</v>
      </c>
      <c r="U13" s="1"/>
      <c r="V13" s="1">
        <v>1</v>
      </c>
      <c r="W13" s="1"/>
      <c r="X13" s="1">
        <v>11</v>
      </c>
      <c r="Y13" s="18">
        <f t="shared" si="2"/>
        <v>0.72499999999999998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31</v>
      </c>
      <c r="D14" s="2"/>
      <c r="E14" s="2"/>
      <c r="F14" s="9">
        <v>31</v>
      </c>
      <c r="G14" s="24">
        <v>11</v>
      </c>
      <c r="H14" s="25">
        <f t="shared" si="28"/>
        <v>3</v>
      </c>
      <c r="I14" s="25">
        <v>39</v>
      </c>
      <c r="J14" s="25">
        <v>33</v>
      </c>
      <c r="K14" s="10"/>
      <c r="L14" s="10">
        <v>4</v>
      </c>
      <c r="M14" s="10"/>
      <c r="N14" s="10">
        <v>2</v>
      </c>
      <c r="O14" s="20">
        <f t="shared" si="29"/>
        <v>0.94871794871794868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Computer Science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8</v>
      </c>
      <c r="D19" s="3">
        <v>1</v>
      </c>
      <c r="E19" s="3"/>
      <c r="F19" s="8">
        <v>7</v>
      </c>
      <c r="G19" s="22"/>
      <c r="H19" s="1">
        <f t="shared" ref="H19:H28" si="32">IF(ISNUMBER(I19),F19-I19+G19,"")</f>
        <v>0</v>
      </c>
      <c r="I19" s="1">
        <v>7</v>
      </c>
      <c r="J19" s="1">
        <v>6</v>
      </c>
      <c r="K19" s="4"/>
      <c r="L19" s="4"/>
      <c r="M19" s="4"/>
      <c r="N19" s="5">
        <v>1</v>
      </c>
      <c r="O19" s="16">
        <f t="shared" ref="O19:O28" si="33">IF(I19="","",((J19+K19+L19+M19)/I19))</f>
        <v>0.8571428571428571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7</v>
      </c>
      <c r="T19" s="1">
        <v>4</v>
      </c>
      <c r="U19" s="4"/>
      <c r="V19" s="4"/>
      <c r="W19" s="4">
        <v>1</v>
      </c>
      <c r="X19" s="5">
        <v>2</v>
      </c>
      <c r="Y19" s="16">
        <f t="shared" ref="Y19:Y28" si="36">IF(S19="","",((T19+U19+V19+W19)/S19))</f>
        <v>0.7142857142857143</v>
      </c>
      <c r="Z19" s="17">
        <f t="shared" ref="Z19:Z28" si="37">IF(S19="","",(W19/S19))</f>
        <v>0.14285714285714285</v>
      </c>
      <c r="AA19" s="22"/>
      <c r="AB19" s="1">
        <f t="shared" ref="AB19:AB28" si="38">IF(ISNUMBER(AC19),S19-AC19+AA19,"")</f>
        <v>2</v>
      </c>
      <c r="AC19" s="1">
        <v>5</v>
      </c>
      <c r="AD19" s="1">
        <v>1</v>
      </c>
      <c r="AE19" s="4"/>
      <c r="AF19" s="4"/>
      <c r="AG19" s="4">
        <v>2</v>
      </c>
      <c r="AH19" s="5">
        <v>2</v>
      </c>
      <c r="AI19" s="16">
        <f t="shared" ref="AI19:AI28" si="39">IF(AC19="","",((AD19+AE19+AF19+AG19)/AC19))</f>
        <v>0.6</v>
      </c>
      <c r="AJ19" s="17">
        <f t="shared" ref="AJ19:AJ28" si="40">IF(AC19="","",(AG19/AC19))</f>
        <v>0.4</v>
      </c>
      <c r="AK19" s="22"/>
      <c r="AL19" s="1">
        <f t="shared" ref="AL19:AL28" si="41">IF(ISNUMBER(AM19),AC19-AM19+AK19,"")</f>
        <v>0</v>
      </c>
      <c r="AM19" s="1">
        <v>5</v>
      </c>
      <c r="AN19" s="1"/>
      <c r="AO19" s="4"/>
      <c r="AP19" s="4">
        <v>1</v>
      </c>
      <c r="AQ19" s="4">
        <v>2</v>
      </c>
      <c r="AR19" s="5">
        <v>2</v>
      </c>
      <c r="AS19" s="16">
        <f t="shared" ref="AS19:AS28" si="42">IF(AM19="","",((AN19+AO19+AP19+AQ19)/AM19))</f>
        <v>0.6</v>
      </c>
      <c r="AT19" s="17">
        <f t="shared" ref="AT19:AT28" si="43">IF(AM19="","",(AQ19/AM19))</f>
        <v>0.4</v>
      </c>
      <c r="AU19" s="22"/>
      <c r="AV19" s="1">
        <f t="shared" ref="AV19:AV28" si="44">IF(ISNUMBER(AW19),AM19-AW19+AU19,"")</f>
        <v>0</v>
      </c>
      <c r="AW19" s="1">
        <v>5</v>
      </c>
      <c r="AX19" s="1"/>
      <c r="AY19" s="4"/>
      <c r="AZ19" s="4"/>
      <c r="BA19" s="4">
        <v>2</v>
      </c>
      <c r="BB19" s="5">
        <v>3</v>
      </c>
      <c r="BC19" s="16">
        <f t="shared" ref="BC19:BC28" si="45">IF(AW19="","",((AX19+AY19+AZ19+BA19)/AW19))</f>
        <v>0.4</v>
      </c>
      <c r="BD19" s="17">
        <f t="shared" ref="BD19:BD28" si="46">IF(AW19="","",(BA19/AW19))</f>
        <v>0.4</v>
      </c>
      <c r="BE19" s="22"/>
      <c r="BF19" s="1">
        <f t="shared" ref="BF19:BF28" si="47">IF(ISNUMBER(BG19),AW19-BG19+BE19,"")</f>
        <v>0</v>
      </c>
      <c r="BG19" s="1">
        <v>5</v>
      </c>
      <c r="BH19" s="1"/>
      <c r="BI19" s="4"/>
      <c r="BJ19" s="4"/>
      <c r="BK19" s="4">
        <v>2</v>
      </c>
      <c r="BL19" s="5">
        <v>3</v>
      </c>
      <c r="BM19" s="16">
        <f t="shared" ref="BM19:BM28" si="48">IF(BG19="","",((BH19+BI19+BJ19+BK19)/BG19))</f>
        <v>0.4</v>
      </c>
      <c r="BN19" s="17">
        <f t="shared" ref="BN19:BN28" si="49">IF(BG19="","",(BK19/BG19))</f>
        <v>0.4</v>
      </c>
      <c r="BO19" s="22"/>
      <c r="BP19" s="1">
        <f t="shared" ref="BP19:BP28" si="50">IF(ISNUMBER(BQ19),BG19-BQ19+BO19,"")</f>
        <v>0</v>
      </c>
      <c r="BQ19" s="1">
        <v>5</v>
      </c>
      <c r="BR19" s="1"/>
      <c r="BS19" s="4"/>
      <c r="BT19" s="4"/>
      <c r="BU19" s="4">
        <v>2</v>
      </c>
      <c r="BV19" s="5">
        <v>3</v>
      </c>
      <c r="BW19" s="16">
        <f t="shared" ref="BW19:BW28" si="51">IF(BQ19="","",((BR19+BS19+BT19+BU19)/BQ19))</f>
        <v>0.4</v>
      </c>
      <c r="BX19" s="17">
        <f t="shared" ref="BX19:BX28" si="52">IF(BQ19="","",(BU19/BQ19))</f>
        <v>0.4</v>
      </c>
      <c r="BY19" s="22"/>
      <c r="BZ19" s="1">
        <f t="shared" ref="BZ19:BZ28" si="53">IF(ISNUMBER(CA19),BQ19-CA19+BY19,"")</f>
        <v>0</v>
      </c>
      <c r="CA19" s="1">
        <v>5</v>
      </c>
      <c r="CB19" s="1"/>
      <c r="CC19" s="4"/>
      <c r="CD19" s="4"/>
      <c r="CE19" s="4">
        <v>2</v>
      </c>
      <c r="CF19" s="5">
        <v>3</v>
      </c>
      <c r="CG19" s="16">
        <f t="shared" ref="CG19:CG28" si="54">IF(CA19="","",((CB19+CC19+CD19+CE19)/CA19))</f>
        <v>0.4</v>
      </c>
      <c r="CH19" s="17">
        <f t="shared" ref="CH19:CH28" si="55">IF(CA19="","",(CE19/CA19))</f>
        <v>0.4</v>
      </c>
      <c r="CI19" s="22"/>
      <c r="CJ19" s="1">
        <f t="shared" ref="CJ19:CJ28" si="56">IF(ISNUMBER(CK19),CA19-CK19+CI19,"")</f>
        <v>0</v>
      </c>
      <c r="CK19" s="1">
        <v>5</v>
      </c>
      <c r="CL19" s="1"/>
      <c r="CM19" s="4"/>
      <c r="CN19" s="4"/>
      <c r="CO19" s="4">
        <v>2</v>
      </c>
      <c r="CP19" s="5">
        <v>3</v>
      </c>
      <c r="CQ19" s="16">
        <f t="shared" ref="CQ19:CQ28" si="57">IF(CK19="","",((CL19+CM19+CN19+CO19)/CK19))</f>
        <v>0.4</v>
      </c>
      <c r="CR19" s="17">
        <f t="shared" ref="CR19:CR28" si="58">IF(CK19="","",(CO19/CK19))</f>
        <v>0.4</v>
      </c>
      <c r="CS19" s="22"/>
      <c r="CT19" s="1">
        <f t="shared" ref="CT19:CT28" si="59">IF(ISNUMBER(CU19),CK19-CU19+CS19,"")</f>
        <v>0</v>
      </c>
      <c r="CU19" s="1">
        <v>5</v>
      </c>
      <c r="CV19" s="1"/>
      <c r="CW19" s="4"/>
      <c r="CX19" s="4"/>
      <c r="CY19" s="4">
        <v>2</v>
      </c>
      <c r="CZ19" s="5">
        <v>3</v>
      </c>
      <c r="DA19" s="16">
        <f t="shared" ref="DA19:DA28" si="60">IF(CU19="","",((CV19+CW19+CX19+CY19)/CU19))</f>
        <v>0.4</v>
      </c>
      <c r="DB19" s="17">
        <f t="shared" ref="DB19:DB28" si="61">IF(CU19="","",(CY19/CU19))</f>
        <v>0.4</v>
      </c>
    </row>
    <row r="20" spans="2:106" ht="14" x14ac:dyDescent="0.15">
      <c r="B20" s="4" t="s">
        <v>22</v>
      </c>
      <c r="C20" s="2">
        <f t="shared" si="31"/>
        <v>12</v>
      </c>
      <c r="D20" s="2"/>
      <c r="E20" s="2"/>
      <c r="F20" s="8">
        <v>12</v>
      </c>
      <c r="G20" s="23">
        <v>2</v>
      </c>
      <c r="H20" s="1">
        <f t="shared" si="32"/>
        <v>1</v>
      </c>
      <c r="I20" s="1">
        <v>13</v>
      </c>
      <c r="J20" s="1">
        <v>11</v>
      </c>
      <c r="K20" s="1"/>
      <c r="L20" s="1"/>
      <c r="M20" s="1"/>
      <c r="N20" s="1">
        <v>2</v>
      </c>
      <c r="O20" s="16">
        <f t="shared" si="33"/>
        <v>0.84615384615384615</v>
      </c>
      <c r="P20" s="17">
        <f t="shared" si="34"/>
        <v>0</v>
      </c>
      <c r="Q20" s="23"/>
      <c r="R20" s="1">
        <f t="shared" si="35"/>
        <v>-1</v>
      </c>
      <c r="S20" s="1">
        <v>14</v>
      </c>
      <c r="T20" s="1">
        <v>11</v>
      </c>
      <c r="U20" s="1"/>
      <c r="V20" s="1"/>
      <c r="W20" s="1">
        <v>1</v>
      </c>
      <c r="X20" s="1">
        <v>2</v>
      </c>
      <c r="Y20" s="16">
        <f t="shared" si="36"/>
        <v>0.8571428571428571</v>
      </c>
      <c r="Z20" s="17">
        <f t="shared" si="37"/>
        <v>7.1428571428571425E-2</v>
      </c>
      <c r="AA20" s="23"/>
      <c r="AB20" s="1">
        <f t="shared" si="38"/>
        <v>0</v>
      </c>
      <c r="AC20" s="1">
        <v>14</v>
      </c>
      <c r="AD20" s="1">
        <v>4</v>
      </c>
      <c r="AE20" s="1"/>
      <c r="AF20" s="1"/>
      <c r="AG20" s="1">
        <v>8</v>
      </c>
      <c r="AH20" s="1">
        <v>2</v>
      </c>
      <c r="AI20" s="16">
        <f t="shared" si="39"/>
        <v>0.8571428571428571</v>
      </c>
      <c r="AJ20" s="17">
        <f t="shared" si="40"/>
        <v>0.5714285714285714</v>
      </c>
      <c r="AK20" s="23"/>
      <c r="AL20" s="1">
        <f t="shared" si="41"/>
        <v>0</v>
      </c>
      <c r="AM20" s="1">
        <v>14</v>
      </c>
      <c r="AN20" s="1"/>
      <c r="AO20" s="1"/>
      <c r="AP20" s="1"/>
      <c r="AQ20" s="1">
        <v>11</v>
      </c>
      <c r="AR20" s="1">
        <v>3</v>
      </c>
      <c r="AS20" s="16">
        <f t="shared" si="42"/>
        <v>0.7857142857142857</v>
      </c>
      <c r="AT20" s="17">
        <f t="shared" si="43"/>
        <v>0.7857142857142857</v>
      </c>
      <c r="AU20" s="23"/>
      <c r="AV20" s="1">
        <f t="shared" si="44"/>
        <v>-1</v>
      </c>
      <c r="AW20" s="1">
        <v>15</v>
      </c>
      <c r="AX20" s="1"/>
      <c r="AY20" s="1"/>
      <c r="AZ20" s="1"/>
      <c r="BA20" s="1">
        <v>12</v>
      </c>
      <c r="BB20" s="1">
        <v>3</v>
      </c>
      <c r="BC20" s="16">
        <f t="shared" si="45"/>
        <v>0.8</v>
      </c>
      <c r="BD20" s="17">
        <f t="shared" si="46"/>
        <v>0.8</v>
      </c>
      <c r="BE20" s="23"/>
      <c r="BF20" s="1">
        <f t="shared" si="47"/>
        <v>0</v>
      </c>
      <c r="BG20" s="1">
        <v>15</v>
      </c>
      <c r="BH20" s="1"/>
      <c r="BI20" s="1"/>
      <c r="BJ20" s="1"/>
      <c r="BK20" s="1">
        <v>12</v>
      </c>
      <c r="BL20" s="1">
        <v>3</v>
      </c>
      <c r="BM20" s="16">
        <f t="shared" si="48"/>
        <v>0.8</v>
      </c>
      <c r="BN20" s="17">
        <f t="shared" si="49"/>
        <v>0.8</v>
      </c>
      <c r="BO20" s="23"/>
      <c r="BP20" s="1">
        <f t="shared" si="50"/>
        <v>0</v>
      </c>
      <c r="BQ20" s="1">
        <v>15</v>
      </c>
      <c r="BR20" s="1"/>
      <c r="BS20" s="1"/>
      <c r="BT20" s="1"/>
      <c r="BU20" s="1">
        <v>12</v>
      </c>
      <c r="BV20" s="1">
        <v>3</v>
      </c>
      <c r="BW20" s="16">
        <f t="shared" si="51"/>
        <v>0.8</v>
      </c>
      <c r="BX20" s="17">
        <f t="shared" si="52"/>
        <v>0.8</v>
      </c>
      <c r="BY20" s="23"/>
      <c r="BZ20" s="1">
        <f t="shared" si="53"/>
        <v>0</v>
      </c>
      <c r="CA20" s="1">
        <v>15</v>
      </c>
      <c r="CB20" s="1"/>
      <c r="CC20" s="1"/>
      <c r="CD20" s="1"/>
      <c r="CE20" s="1">
        <v>12</v>
      </c>
      <c r="CF20" s="1">
        <v>3</v>
      </c>
      <c r="CG20" s="16">
        <f t="shared" si="54"/>
        <v>0.8</v>
      </c>
      <c r="CH20" s="17">
        <f t="shared" si="55"/>
        <v>0.8</v>
      </c>
      <c r="CI20" s="23"/>
      <c r="CJ20" s="1">
        <f t="shared" si="56"/>
        <v>0</v>
      </c>
      <c r="CK20" s="1">
        <v>15</v>
      </c>
      <c r="CL20" s="1"/>
      <c r="CM20" s="1"/>
      <c r="CN20" s="1"/>
      <c r="CO20" s="1">
        <v>12</v>
      </c>
      <c r="CP20" s="1">
        <v>3</v>
      </c>
      <c r="CQ20" s="16">
        <f t="shared" si="57"/>
        <v>0.8</v>
      </c>
      <c r="CR20" s="17">
        <f t="shared" si="58"/>
        <v>0.8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11</v>
      </c>
      <c r="D21" s="2"/>
      <c r="E21" s="2"/>
      <c r="F21" s="8">
        <v>11</v>
      </c>
      <c r="G21" s="23">
        <v>2</v>
      </c>
      <c r="H21" s="1">
        <f t="shared" si="32"/>
        <v>0</v>
      </c>
      <c r="I21" s="1">
        <v>13</v>
      </c>
      <c r="J21" s="1">
        <v>10</v>
      </c>
      <c r="K21" s="1"/>
      <c r="L21" s="1"/>
      <c r="M21" s="1"/>
      <c r="N21" s="1">
        <v>3</v>
      </c>
      <c r="O21" s="16">
        <f t="shared" si="33"/>
        <v>0.76923076923076927</v>
      </c>
      <c r="P21" s="17">
        <f t="shared" si="34"/>
        <v>0</v>
      </c>
      <c r="Q21" s="23"/>
      <c r="R21" s="1">
        <f t="shared" si="35"/>
        <v>0</v>
      </c>
      <c r="S21" s="1">
        <v>13</v>
      </c>
      <c r="T21" s="1">
        <v>6</v>
      </c>
      <c r="U21" s="1"/>
      <c r="V21" s="1"/>
      <c r="W21" s="1">
        <v>2</v>
      </c>
      <c r="X21" s="1">
        <v>5</v>
      </c>
      <c r="Y21" s="16">
        <f t="shared" si="36"/>
        <v>0.61538461538461542</v>
      </c>
      <c r="Z21" s="17">
        <f t="shared" si="37"/>
        <v>0.15384615384615385</v>
      </c>
      <c r="AA21" s="23"/>
      <c r="AB21" s="1">
        <f t="shared" si="38"/>
        <v>1</v>
      </c>
      <c r="AC21" s="1">
        <v>12</v>
      </c>
      <c r="AD21" s="1">
        <v>1</v>
      </c>
      <c r="AE21" s="1"/>
      <c r="AF21" s="1"/>
      <c r="AG21" s="1">
        <v>5</v>
      </c>
      <c r="AH21" s="1">
        <v>6</v>
      </c>
      <c r="AI21" s="16">
        <f t="shared" si="39"/>
        <v>0.5</v>
      </c>
      <c r="AJ21" s="17">
        <f t="shared" si="40"/>
        <v>0.41666666666666669</v>
      </c>
      <c r="AK21" s="23"/>
      <c r="AL21" s="1">
        <f t="shared" si="41"/>
        <v>-1</v>
      </c>
      <c r="AM21" s="1">
        <v>13</v>
      </c>
      <c r="AN21" s="1"/>
      <c r="AO21" s="1"/>
      <c r="AP21" s="1"/>
      <c r="AQ21" s="1">
        <v>7</v>
      </c>
      <c r="AR21" s="1">
        <v>6</v>
      </c>
      <c r="AS21" s="16">
        <f t="shared" si="42"/>
        <v>0.53846153846153844</v>
      </c>
      <c r="AT21" s="17">
        <f t="shared" si="43"/>
        <v>0.53846153846153844</v>
      </c>
      <c r="AU21" s="23">
        <v>1</v>
      </c>
      <c r="AV21" s="1">
        <f t="shared" si="44"/>
        <v>0</v>
      </c>
      <c r="AW21" s="1">
        <v>14</v>
      </c>
      <c r="AX21" s="1"/>
      <c r="AY21" s="1"/>
      <c r="AZ21" s="1"/>
      <c r="BA21" s="1">
        <v>8</v>
      </c>
      <c r="BB21" s="1">
        <v>6</v>
      </c>
      <c r="BC21" s="16">
        <f t="shared" si="45"/>
        <v>0.5714285714285714</v>
      </c>
      <c r="BD21" s="17">
        <f t="shared" si="46"/>
        <v>0.5714285714285714</v>
      </c>
      <c r="BE21" s="23"/>
      <c r="BF21" s="1">
        <f t="shared" si="47"/>
        <v>0</v>
      </c>
      <c r="BG21" s="1">
        <v>14</v>
      </c>
      <c r="BH21" s="1"/>
      <c r="BI21" s="1"/>
      <c r="BJ21" s="1"/>
      <c r="BK21" s="1">
        <v>8</v>
      </c>
      <c r="BL21" s="1">
        <v>6</v>
      </c>
      <c r="BM21" s="16">
        <f t="shared" si="48"/>
        <v>0.5714285714285714</v>
      </c>
      <c r="BN21" s="17">
        <f t="shared" si="49"/>
        <v>0.5714285714285714</v>
      </c>
      <c r="BO21" s="23"/>
      <c r="BP21" s="1">
        <f t="shared" si="50"/>
        <v>0</v>
      </c>
      <c r="BQ21" s="1">
        <v>14</v>
      </c>
      <c r="BR21" s="1"/>
      <c r="BS21" s="1"/>
      <c r="BT21" s="1"/>
      <c r="BU21" s="1">
        <v>8</v>
      </c>
      <c r="BV21" s="1">
        <v>6</v>
      </c>
      <c r="BW21" s="16">
        <f t="shared" si="51"/>
        <v>0.5714285714285714</v>
      </c>
      <c r="BX21" s="17">
        <f t="shared" si="52"/>
        <v>0.5714285714285714</v>
      </c>
      <c r="BY21" s="23"/>
      <c r="BZ21" s="1">
        <f t="shared" si="53"/>
        <v>0</v>
      </c>
      <c r="CA21" s="1">
        <v>14</v>
      </c>
      <c r="CB21" s="1"/>
      <c r="CC21" s="1"/>
      <c r="CD21" s="1"/>
      <c r="CE21" s="1">
        <v>8</v>
      </c>
      <c r="CF21" s="1">
        <v>6</v>
      </c>
      <c r="CG21" s="16">
        <f t="shared" si="54"/>
        <v>0.5714285714285714</v>
      </c>
      <c r="CH21" s="17">
        <f t="shared" si="55"/>
        <v>0.5714285714285714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9</v>
      </c>
      <c r="D22" s="2"/>
      <c r="E22" s="2"/>
      <c r="F22" s="8">
        <v>9</v>
      </c>
      <c r="G22" s="23"/>
      <c r="H22" s="1">
        <f t="shared" si="32"/>
        <v>0</v>
      </c>
      <c r="I22" s="1">
        <v>9</v>
      </c>
      <c r="J22" s="1">
        <v>8</v>
      </c>
      <c r="K22" s="1"/>
      <c r="L22" s="1"/>
      <c r="M22" s="1"/>
      <c r="N22" s="1">
        <v>1</v>
      </c>
      <c r="O22" s="16">
        <f t="shared" si="33"/>
        <v>0.88888888888888884</v>
      </c>
      <c r="P22" s="17">
        <f t="shared" si="34"/>
        <v>0</v>
      </c>
      <c r="Q22" s="23"/>
      <c r="R22" s="1">
        <f t="shared" si="35"/>
        <v>1</v>
      </c>
      <c r="S22" s="1">
        <v>8</v>
      </c>
      <c r="T22" s="1">
        <v>4</v>
      </c>
      <c r="U22" s="1"/>
      <c r="V22" s="1"/>
      <c r="W22" s="1">
        <v>3</v>
      </c>
      <c r="X22" s="1">
        <v>1</v>
      </c>
      <c r="Y22" s="16">
        <f t="shared" si="36"/>
        <v>0.875</v>
      </c>
      <c r="Z22" s="17">
        <f t="shared" si="37"/>
        <v>0.375</v>
      </c>
      <c r="AA22" s="23"/>
      <c r="AB22" s="1">
        <f t="shared" si="38"/>
        <v>0</v>
      </c>
      <c r="AC22" s="1">
        <v>8</v>
      </c>
      <c r="AD22" s="1"/>
      <c r="AE22" s="1"/>
      <c r="AF22" s="1"/>
      <c r="AG22" s="1">
        <v>5</v>
      </c>
      <c r="AH22" s="1">
        <v>3</v>
      </c>
      <c r="AI22" s="16">
        <f t="shared" si="39"/>
        <v>0.625</v>
      </c>
      <c r="AJ22" s="17">
        <f t="shared" si="40"/>
        <v>0.625</v>
      </c>
      <c r="AK22" s="23"/>
      <c r="AL22" s="1">
        <f t="shared" si="41"/>
        <v>0</v>
      </c>
      <c r="AM22" s="1">
        <v>8</v>
      </c>
      <c r="AN22" s="1"/>
      <c r="AO22" s="1"/>
      <c r="AP22" s="1"/>
      <c r="AQ22" s="1">
        <v>7</v>
      </c>
      <c r="AR22" s="1">
        <v>1</v>
      </c>
      <c r="AS22" s="16">
        <f t="shared" si="42"/>
        <v>0.875</v>
      </c>
      <c r="AT22" s="17">
        <f t="shared" si="43"/>
        <v>0.875</v>
      </c>
      <c r="AU22" s="23"/>
      <c r="AV22" s="1">
        <f t="shared" si="44"/>
        <v>0</v>
      </c>
      <c r="AW22" s="1">
        <v>8</v>
      </c>
      <c r="AX22" s="1"/>
      <c r="AY22" s="1"/>
      <c r="AZ22" s="1"/>
      <c r="BA22" s="1">
        <v>7</v>
      </c>
      <c r="BB22" s="1">
        <v>1</v>
      </c>
      <c r="BC22" s="16">
        <f t="shared" si="45"/>
        <v>0.875</v>
      </c>
      <c r="BD22" s="17">
        <f t="shared" si="46"/>
        <v>0.875</v>
      </c>
      <c r="BE22" s="23"/>
      <c r="BF22" s="1">
        <f t="shared" si="47"/>
        <v>0</v>
      </c>
      <c r="BG22" s="1">
        <v>8</v>
      </c>
      <c r="BH22" s="1"/>
      <c r="BI22" s="1"/>
      <c r="BJ22" s="1"/>
      <c r="BK22" s="1">
        <v>7</v>
      </c>
      <c r="BL22" s="1">
        <v>1</v>
      </c>
      <c r="BM22" s="16">
        <f t="shared" si="48"/>
        <v>0.875</v>
      </c>
      <c r="BN22" s="17">
        <f t="shared" si="49"/>
        <v>0.875</v>
      </c>
      <c r="BO22" s="23"/>
      <c r="BP22" s="1">
        <f t="shared" si="50"/>
        <v>0</v>
      </c>
      <c r="BQ22" s="1">
        <v>8</v>
      </c>
      <c r="BR22" s="1"/>
      <c r="BS22" s="1"/>
      <c r="BT22" s="1"/>
      <c r="BU22" s="1">
        <v>7</v>
      </c>
      <c r="BV22" s="1">
        <v>1</v>
      </c>
      <c r="BW22" s="16">
        <f t="shared" si="51"/>
        <v>0.875</v>
      </c>
      <c r="BX22" s="17">
        <f t="shared" si="52"/>
        <v>0.875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9</v>
      </c>
      <c r="D23" s="2"/>
      <c r="E23" s="2"/>
      <c r="F23" s="8">
        <v>9</v>
      </c>
      <c r="G23" s="23"/>
      <c r="H23" s="1">
        <f t="shared" si="32"/>
        <v>0</v>
      </c>
      <c r="I23" s="1">
        <v>9</v>
      </c>
      <c r="J23" s="1">
        <v>4</v>
      </c>
      <c r="K23" s="1"/>
      <c r="L23" s="1"/>
      <c r="M23" s="1"/>
      <c r="N23" s="1">
        <v>5</v>
      </c>
      <c r="O23" s="16">
        <f t="shared" si="33"/>
        <v>0.44444444444444442</v>
      </c>
      <c r="P23" s="17">
        <f t="shared" si="34"/>
        <v>0</v>
      </c>
      <c r="Q23" s="23"/>
      <c r="R23" s="1">
        <f t="shared" si="35"/>
        <v>0</v>
      </c>
      <c r="S23" s="1">
        <v>9</v>
      </c>
      <c r="T23" s="1">
        <v>2</v>
      </c>
      <c r="U23" s="1"/>
      <c r="V23" s="1"/>
      <c r="W23" s="1">
        <v>2</v>
      </c>
      <c r="X23" s="1">
        <v>5</v>
      </c>
      <c r="Y23" s="16">
        <f t="shared" si="36"/>
        <v>0.44444444444444442</v>
      </c>
      <c r="Z23" s="17">
        <f t="shared" si="37"/>
        <v>0.22222222222222221</v>
      </c>
      <c r="AA23" s="23"/>
      <c r="AB23" s="1">
        <f t="shared" si="38"/>
        <v>0</v>
      </c>
      <c r="AC23" s="1">
        <v>9</v>
      </c>
      <c r="AD23" s="1">
        <v>1</v>
      </c>
      <c r="AE23" s="1"/>
      <c r="AF23" s="1"/>
      <c r="AG23" s="1">
        <v>3</v>
      </c>
      <c r="AH23" s="1">
        <v>5</v>
      </c>
      <c r="AI23" s="16">
        <f t="shared" si="39"/>
        <v>0.44444444444444442</v>
      </c>
      <c r="AJ23" s="17">
        <f t="shared" si="40"/>
        <v>0.33333333333333331</v>
      </c>
      <c r="AK23" s="23"/>
      <c r="AL23" s="1">
        <f t="shared" si="41"/>
        <v>0</v>
      </c>
      <c r="AM23" s="1">
        <v>9</v>
      </c>
      <c r="AN23" s="1"/>
      <c r="AO23" s="1"/>
      <c r="AP23" s="1">
        <v>1</v>
      </c>
      <c r="AQ23" s="1">
        <v>3</v>
      </c>
      <c r="AR23" s="1">
        <v>5</v>
      </c>
      <c r="AS23" s="16">
        <f t="shared" si="42"/>
        <v>0.44444444444444442</v>
      </c>
      <c r="AT23" s="17">
        <f t="shared" si="43"/>
        <v>0.33333333333333331</v>
      </c>
      <c r="AU23" s="23"/>
      <c r="AV23" s="1">
        <f t="shared" si="44"/>
        <v>1</v>
      </c>
      <c r="AW23" s="1">
        <v>8</v>
      </c>
      <c r="AX23" s="1"/>
      <c r="AY23" s="1"/>
      <c r="AZ23" s="1"/>
      <c r="BA23" s="1">
        <v>3</v>
      </c>
      <c r="BB23" s="1">
        <v>5</v>
      </c>
      <c r="BC23" s="16">
        <f t="shared" si="45"/>
        <v>0.375</v>
      </c>
      <c r="BD23" s="17">
        <f t="shared" si="46"/>
        <v>0.375</v>
      </c>
      <c r="BE23" s="23"/>
      <c r="BF23" s="1">
        <f t="shared" si="47"/>
        <v>0</v>
      </c>
      <c r="BG23" s="1">
        <v>8</v>
      </c>
      <c r="BH23" s="1"/>
      <c r="BI23" s="1"/>
      <c r="BJ23" s="1"/>
      <c r="BK23" s="1">
        <v>3</v>
      </c>
      <c r="BL23" s="1">
        <v>5</v>
      </c>
      <c r="BM23" s="16">
        <f t="shared" si="48"/>
        <v>0.375</v>
      </c>
      <c r="BN23" s="17">
        <f t="shared" si="49"/>
        <v>0.375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9</v>
      </c>
      <c r="D24" s="2"/>
      <c r="E24" s="2"/>
      <c r="F24" s="8">
        <v>9</v>
      </c>
      <c r="G24" s="23"/>
      <c r="H24" s="1">
        <f t="shared" si="32"/>
        <v>2</v>
      </c>
      <c r="I24" s="1">
        <v>7</v>
      </c>
      <c r="J24" s="1">
        <v>5</v>
      </c>
      <c r="K24" s="1"/>
      <c r="L24" s="1"/>
      <c r="M24" s="1"/>
      <c r="N24" s="1">
        <v>2</v>
      </c>
      <c r="O24" s="16">
        <f t="shared" si="33"/>
        <v>0.7142857142857143</v>
      </c>
      <c r="P24" s="17">
        <f t="shared" si="34"/>
        <v>0</v>
      </c>
      <c r="Q24" s="23">
        <v>1</v>
      </c>
      <c r="R24" s="1">
        <f t="shared" si="35"/>
        <v>0</v>
      </c>
      <c r="S24" s="1">
        <v>8</v>
      </c>
      <c r="T24" s="1">
        <v>4</v>
      </c>
      <c r="U24" s="1"/>
      <c r="V24" s="1">
        <v>1</v>
      </c>
      <c r="W24" s="1">
        <v>1</v>
      </c>
      <c r="X24" s="1">
        <v>2</v>
      </c>
      <c r="Y24" s="16">
        <f t="shared" si="36"/>
        <v>0.75</v>
      </c>
      <c r="Z24" s="17">
        <f t="shared" si="37"/>
        <v>0.125</v>
      </c>
      <c r="AA24" s="23"/>
      <c r="AB24" s="1">
        <f t="shared" si="38"/>
        <v>1</v>
      </c>
      <c r="AC24" s="1">
        <v>7</v>
      </c>
      <c r="AD24" s="1">
        <v>2</v>
      </c>
      <c r="AE24" s="1"/>
      <c r="AF24" s="1"/>
      <c r="AG24" s="1">
        <v>2</v>
      </c>
      <c r="AH24" s="1">
        <v>3</v>
      </c>
      <c r="AI24" s="16">
        <f t="shared" si="39"/>
        <v>0.5714285714285714</v>
      </c>
      <c r="AJ24" s="17">
        <f t="shared" si="40"/>
        <v>0.2857142857142857</v>
      </c>
      <c r="AK24" s="23"/>
      <c r="AL24" s="1">
        <f t="shared" si="41"/>
        <v>1</v>
      </c>
      <c r="AM24" s="1">
        <v>6</v>
      </c>
      <c r="AN24" s="1"/>
      <c r="AO24" s="1"/>
      <c r="AP24" s="1"/>
      <c r="AQ24" s="1">
        <v>3</v>
      </c>
      <c r="AR24" s="1">
        <v>3</v>
      </c>
      <c r="AS24" s="16">
        <f t="shared" si="42"/>
        <v>0.5</v>
      </c>
      <c r="AT24" s="17">
        <f t="shared" si="43"/>
        <v>0.5</v>
      </c>
      <c r="AU24" s="23"/>
      <c r="AV24" s="1">
        <f t="shared" si="44"/>
        <v>0</v>
      </c>
      <c r="AW24" s="1">
        <v>6</v>
      </c>
      <c r="AX24" s="1"/>
      <c r="AY24" s="1"/>
      <c r="AZ24" s="1"/>
      <c r="BA24" s="1">
        <v>3</v>
      </c>
      <c r="BB24" s="1">
        <v>3</v>
      </c>
      <c r="BC24" s="16">
        <f t="shared" si="45"/>
        <v>0.5</v>
      </c>
      <c r="BD24" s="17">
        <f t="shared" si="46"/>
        <v>0.5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5</v>
      </c>
      <c r="D25" s="2"/>
      <c r="E25" s="2"/>
      <c r="F25" s="8">
        <v>5</v>
      </c>
      <c r="G25" s="23">
        <v>1</v>
      </c>
      <c r="H25" s="1">
        <f t="shared" si="32"/>
        <v>0</v>
      </c>
      <c r="I25" s="1">
        <v>6</v>
      </c>
      <c r="J25" s="1">
        <v>6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>
        <v>1</v>
      </c>
      <c r="R25" s="1">
        <f t="shared" si="35"/>
        <v>0</v>
      </c>
      <c r="S25" s="1">
        <v>7</v>
      </c>
      <c r="T25" s="1">
        <v>5</v>
      </c>
      <c r="U25" s="1"/>
      <c r="V25" s="1"/>
      <c r="W25" s="1">
        <v>2</v>
      </c>
      <c r="X25" s="1"/>
      <c r="Y25" s="16">
        <f t="shared" si="36"/>
        <v>1</v>
      </c>
      <c r="Z25" s="17">
        <f t="shared" si="37"/>
        <v>0.2857142857142857</v>
      </c>
      <c r="AA25" s="23">
        <v>1</v>
      </c>
      <c r="AB25" s="1">
        <f t="shared" si="38"/>
        <v>0</v>
      </c>
      <c r="AC25" s="1">
        <v>8</v>
      </c>
      <c r="AD25" s="1">
        <v>4</v>
      </c>
      <c r="AE25" s="1"/>
      <c r="AF25" s="1"/>
      <c r="AG25" s="1">
        <v>4</v>
      </c>
      <c r="AH25" s="1"/>
      <c r="AI25" s="16">
        <f t="shared" si="39"/>
        <v>1</v>
      </c>
      <c r="AJ25" s="17">
        <f t="shared" si="40"/>
        <v>0.5</v>
      </c>
      <c r="AK25" s="23"/>
      <c r="AL25" s="1">
        <f t="shared" si="41"/>
        <v>0</v>
      </c>
      <c r="AM25" s="1">
        <v>8</v>
      </c>
      <c r="AN25" s="1"/>
      <c r="AO25" s="1"/>
      <c r="AP25" s="1"/>
      <c r="AQ25" s="1">
        <v>8</v>
      </c>
      <c r="AR25" s="1"/>
      <c r="AS25" s="16">
        <f t="shared" si="42"/>
        <v>1</v>
      </c>
      <c r="AT25" s="17">
        <f t="shared" si="43"/>
        <v>1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4</v>
      </c>
      <c r="D26" s="2"/>
      <c r="E26" s="2"/>
      <c r="F26" s="8">
        <v>4</v>
      </c>
      <c r="G26" s="23">
        <v>2</v>
      </c>
      <c r="H26" s="1">
        <f t="shared" si="32"/>
        <v>0</v>
      </c>
      <c r="I26" s="1">
        <v>6</v>
      </c>
      <c r="J26" s="1">
        <v>6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>
        <v>1</v>
      </c>
      <c r="R26" s="1">
        <f t="shared" si="35"/>
        <v>0</v>
      </c>
      <c r="S26" s="1">
        <v>7</v>
      </c>
      <c r="T26" s="1">
        <v>3</v>
      </c>
      <c r="U26" s="1"/>
      <c r="V26" s="1">
        <v>1</v>
      </c>
      <c r="W26" s="1">
        <v>2</v>
      </c>
      <c r="X26" s="1">
        <v>1</v>
      </c>
      <c r="Y26" s="18">
        <f t="shared" si="36"/>
        <v>0.8571428571428571</v>
      </c>
      <c r="Z26" s="19">
        <f t="shared" si="37"/>
        <v>0.2857142857142857</v>
      </c>
      <c r="AA26" s="23"/>
      <c r="AB26" s="1">
        <f t="shared" si="38"/>
        <v>0</v>
      </c>
      <c r="AC26" s="1">
        <v>7</v>
      </c>
      <c r="AD26" s="1">
        <v>2</v>
      </c>
      <c r="AE26" s="1"/>
      <c r="AF26" s="1"/>
      <c r="AG26" s="1">
        <v>4</v>
      </c>
      <c r="AH26" s="1">
        <v>1</v>
      </c>
      <c r="AI26" s="18">
        <f t="shared" si="39"/>
        <v>0.8571428571428571</v>
      </c>
      <c r="AJ26" s="19">
        <f t="shared" si="40"/>
        <v>0.5714285714285714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14</v>
      </c>
      <c r="D27" s="2"/>
      <c r="E27" s="2"/>
      <c r="F27" s="8">
        <v>14</v>
      </c>
      <c r="G27" s="23"/>
      <c r="H27" s="1">
        <f t="shared" si="32"/>
        <v>0</v>
      </c>
      <c r="I27" s="1">
        <v>14</v>
      </c>
      <c r="J27" s="1">
        <v>14</v>
      </c>
      <c r="K27" s="1"/>
      <c r="L27" s="1"/>
      <c r="M27" s="1"/>
      <c r="N27" s="1"/>
      <c r="O27" s="18">
        <f t="shared" si="33"/>
        <v>1</v>
      </c>
      <c r="P27" s="19">
        <f t="shared" si="34"/>
        <v>0</v>
      </c>
      <c r="Q27" s="23"/>
      <c r="R27" s="1">
        <f t="shared" si="35"/>
        <v>3</v>
      </c>
      <c r="S27" s="1">
        <v>11</v>
      </c>
      <c r="T27" s="1">
        <v>7</v>
      </c>
      <c r="U27" s="1"/>
      <c r="V27" s="1">
        <v>1</v>
      </c>
      <c r="W27" s="1">
        <v>2</v>
      </c>
      <c r="X27" s="1">
        <v>1</v>
      </c>
      <c r="Y27" s="18">
        <f t="shared" si="36"/>
        <v>0.90909090909090906</v>
      </c>
      <c r="Z27" s="19">
        <f t="shared" si="37"/>
        <v>0.18181818181818182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15</v>
      </c>
      <c r="D28" s="2"/>
      <c r="E28" s="2"/>
      <c r="F28" s="9">
        <v>15</v>
      </c>
      <c r="G28" s="24"/>
      <c r="H28" s="25">
        <f t="shared" si="32"/>
        <v>1</v>
      </c>
      <c r="I28" s="25">
        <v>14</v>
      </c>
      <c r="J28" s="25">
        <v>12</v>
      </c>
      <c r="K28" s="10"/>
      <c r="L28" s="10">
        <v>1</v>
      </c>
      <c r="M28" s="10"/>
      <c r="N28" s="10">
        <v>1</v>
      </c>
      <c r="O28" s="20">
        <f t="shared" si="33"/>
        <v>0.9285714285714286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57</v>
      </c>
    </row>
    <row r="2" spans="1:106" x14ac:dyDescent="0.15">
      <c r="B2" s="14" t="str">
        <f>"Freshmen Retention - "&amp;$A$1</f>
        <v>Freshmen Retention - Electrical &amp; Computer Engineering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73</v>
      </c>
      <c r="D5" s="3">
        <v>1</v>
      </c>
      <c r="E5" s="3"/>
      <c r="F5" s="8">
        <v>72</v>
      </c>
      <c r="G5" s="22">
        <v>7</v>
      </c>
      <c r="H5" s="1">
        <f>IF(ISNUMBER(I5),F5-I5+G5,"")</f>
        <v>6</v>
      </c>
      <c r="I5" s="1">
        <v>73</v>
      </c>
      <c r="J5" s="1">
        <v>52</v>
      </c>
      <c r="K5" s="4"/>
      <c r="L5" s="4">
        <v>1</v>
      </c>
      <c r="M5" s="4"/>
      <c r="N5" s="5">
        <v>20</v>
      </c>
      <c r="O5" s="16">
        <f>IF(I5="","",((J5+K5+L5+M5)/I5))</f>
        <v>0.72602739726027399</v>
      </c>
      <c r="P5" s="17">
        <f>IF(I5="","",(M5/I5))</f>
        <v>0</v>
      </c>
      <c r="Q5" s="22">
        <v>1</v>
      </c>
      <c r="R5" s="1">
        <f t="shared" ref="R5:R14" si="1">IF(ISNUMBER(S5),I5-S5+Q5,"")</f>
        <v>7</v>
      </c>
      <c r="S5" s="1">
        <v>67</v>
      </c>
      <c r="T5" s="1">
        <v>38</v>
      </c>
      <c r="U5" s="4"/>
      <c r="V5" s="4"/>
      <c r="W5" s="4"/>
      <c r="X5" s="5">
        <v>29</v>
      </c>
      <c r="Y5" s="16">
        <f t="shared" ref="Y5:Y14" si="2">IF(S5="","",((T5+U5+V5+W5)/S5))</f>
        <v>0.56716417910447758</v>
      </c>
      <c r="Z5" s="17">
        <f t="shared" ref="Z5:Z14" si="3">IF(S5="","",(W5/S5))</f>
        <v>0</v>
      </c>
      <c r="AA5" s="22">
        <v>1</v>
      </c>
      <c r="AB5" s="1">
        <f t="shared" ref="AB5:AB14" si="4">IF(ISNUMBER(AC5),S5-AC5+AA5,"")</f>
        <v>10</v>
      </c>
      <c r="AC5" s="1">
        <v>58</v>
      </c>
      <c r="AD5" s="1">
        <v>30</v>
      </c>
      <c r="AE5" s="4"/>
      <c r="AF5" s="4"/>
      <c r="AG5" s="4">
        <v>1</v>
      </c>
      <c r="AH5" s="5">
        <v>27</v>
      </c>
      <c r="AI5" s="16">
        <f t="shared" ref="AI5:AI14" si="5">IF(AC5="","",((AD5+AE5+AF5+AG5)/AC5))</f>
        <v>0.53448275862068961</v>
      </c>
      <c r="AJ5" s="17">
        <f t="shared" ref="AJ5:AJ14" si="6">IF(AC5="","",(AG5/AC5))</f>
        <v>1.7241379310344827E-2</v>
      </c>
      <c r="AK5" s="22"/>
      <c r="AL5" s="1">
        <f t="shared" ref="AL5:AL14" si="7">IF(ISNUMBER(AM5),AC5-AM5+AK5,"")</f>
        <v>1</v>
      </c>
      <c r="AM5" s="1">
        <v>57</v>
      </c>
      <c r="AN5" s="1">
        <v>9</v>
      </c>
      <c r="AO5" s="4"/>
      <c r="AP5" s="4"/>
      <c r="AQ5" s="4">
        <v>21</v>
      </c>
      <c r="AR5" s="5">
        <v>27</v>
      </c>
      <c r="AS5" s="16">
        <f t="shared" ref="AS5:AS14" si="8">IF(AM5="","",((AN5+AO5+AP5+AQ5)/AM5))</f>
        <v>0.52631578947368418</v>
      </c>
      <c r="AT5" s="17">
        <f t="shared" ref="AT5:AT14" si="9">IF(AM5="","",(AQ5/AM5))</f>
        <v>0.36842105263157893</v>
      </c>
      <c r="AU5" s="22"/>
      <c r="AV5" s="1">
        <f t="shared" ref="AV5:AV14" si="10">IF(ISNUMBER(AW5),AM5-AW5+AU5,"")</f>
        <v>1</v>
      </c>
      <c r="AW5" s="1">
        <v>56</v>
      </c>
      <c r="AX5" s="1"/>
      <c r="AY5" s="4"/>
      <c r="AZ5" s="4"/>
      <c r="BA5" s="4">
        <v>30</v>
      </c>
      <c r="BB5" s="5">
        <v>26</v>
      </c>
      <c r="BC5" s="16">
        <f t="shared" ref="BC5:BC14" si="11">IF(AW5="","",((AX5+AY5+AZ5+BA5)/AW5))</f>
        <v>0.5357142857142857</v>
      </c>
      <c r="BD5" s="17">
        <f t="shared" ref="BD5:BD14" si="12">IF(AW5="","",(BA5/AW5))</f>
        <v>0.5357142857142857</v>
      </c>
      <c r="BE5" s="22"/>
      <c r="BF5" s="1">
        <f t="shared" ref="BF5:BF14" si="13">IF(ISNUMBER(BG5),AW5-BG5+BE5,"")</f>
        <v>-1</v>
      </c>
      <c r="BG5" s="1">
        <v>57</v>
      </c>
      <c r="BH5" s="1"/>
      <c r="BI5" s="4"/>
      <c r="BJ5" s="4"/>
      <c r="BK5" s="4">
        <v>31</v>
      </c>
      <c r="BL5" s="5">
        <v>26</v>
      </c>
      <c r="BM5" s="16">
        <f t="shared" ref="BM5:BM14" si="14">IF(BG5="","",((BH5+BI5+BJ5+BK5)/BG5))</f>
        <v>0.54385964912280704</v>
      </c>
      <c r="BN5" s="17">
        <f t="shared" ref="BN5:BN14" si="15">IF(BG5="","",(BK5/BG5))</f>
        <v>0.54385964912280704</v>
      </c>
      <c r="BO5" s="22"/>
      <c r="BP5" s="1">
        <f t="shared" ref="BP5:BP14" si="16">IF(ISNUMBER(BQ5),BG5-BQ5+BO5,"")</f>
        <v>0</v>
      </c>
      <c r="BQ5" s="1">
        <v>57</v>
      </c>
      <c r="BR5" s="1"/>
      <c r="BS5" s="4"/>
      <c r="BT5" s="4"/>
      <c r="BU5" s="4">
        <v>31</v>
      </c>
      <c r="BV5" s="5">
        <v>26</v>
      </c>
      <c r="BW5" s="16">
        <f t="shared" ref="BW5:BW14" si="17">IF(BQ5="","",((BR5+BS5+BT5+BU5)/BQ5))</f>
        <v>0.54385964912280704</v>
      </c>
      <c r="BX5" s="17">
        <f t="shared" ref="BX5:BX14" si="18">IF(BQ5="","",(BU5/BQ5))</f>
        <v>0.54385964912280704</v>
      </c>
      <c r="BY5" s="22"/>
      <c r="BZ5" s="1">
        <f t="shared" ref="BZ5:BZ14" si="19">IF(ISNUMBER(CA5),BQ5-CA5+BY5,"")</f>
        <v>0</v>
      </c>
      <c r="CA5" s="1">
        <v>57</v>
      </c>
      <c r="CB5" s="1"/>
      <c r="CC5" s="4"/>
      <c r="CD5" s="4"/>
      <c r="CE5" s="4">
        <v>31</v>
      </c>
      <c r="CF5" s="5">
        <v>26</v>
      </c>
      <c r="CG5" s="16">
        <f t="shared" ref="CG5:CG14" si="20">IF(CA5="","",((CB5+CC5+CD5+CE5)/CA5))</f>
        <v>0.54385964912280704</v>
      </c>
      <c r="CH5" s="17">
        <f t="shared" ref="CH5:CH14" si="21">IF(CA5="","",(CE5/CA5))</f>
        <v>0.54385964912280704</v>
      </c>
      <c r="CI5" s="22"/>
      <c r="CJ5" s="1">
        <f t="shared" ref="CJ5:CJ14" si="22">IF(ISNUMBER(CK5),CA5-CK5+CI5,"")</f>
        <v>0</v>
      </c>
      <c r="CK5" s="1">
        <v>57</v>
      </c>
      <c r="CL5" s="1"/>
      <c r="CM5" s="4"/>
      <c r="CN5" s="4"/>
      <c r="CO5" s="4">
        <v>31</v>
      </c>
      <c r="CP5" s="5">
        <v>26</v>
      </c>
      <c r="CQ5" s="16">
        <f t="shared" ref="CQ5:CQ14" si="23">IF(CK5="","",((CL5+CM5+CN5+CO5)/CK5))</f>
        <v>0.54385964912280704</v>
      </c>
      <c r="CR5" s="17">
        <f t="shared" ref="CR5:CR14" si="24">IF(CK5="","",(CO5/CK5))</f>
        <v>0.54385964912280704</v>
      </c>
      <c r="CS5" s="22"/>
      <c r="CT5" s="1">
        <f t="shared" ref="CT5:CT14" si="25">IF(ISNUMBER(CU5),CK5-CU5+CS5,"")</f>
        <v>0</v>
      </c>
      <c r="CU5" s="1">
        <v>57</v>
      </c>
      <c r="CV5" s="1"/>
      <c r="CW5" s="4"/>
      <c r="CX5" s="4"/>
      <c r="CY5" s="4">
        <v>31</v>
      </c>
      <c r="CZ5" s="5">
        <v>26</v>
      </c>
      <c r="DA5" s="16">
        <f t="shared" ref="DA5:DA14" si="26">IF(CU5="","",((CV5+CW5+CX5+CY5)/CU5))</f>
        <v>0.54385964912280704</v>
      </c>
      <c r="DB5" s="17">
        <f t="shared" ref="DB5:DB14" si="27">IF(CU5="","",(CY5/CU5))</f>
        <v>0.54385964912280704</v>
      </c>
    </row>
    <row r="6" spans="1:106" ht="14" x14ac:dyDescent="0.15">
      <c r="B6" s="4" t="s">
        <v>22</v>
      </c>
      <c r="C6" s="2">
        <f t="shared" si="0"/>
        <v>75</v>
      </c>
      <c r="D6" s="2"/>
      <c r="E6" s="2"/>
      <c r="F6" s="8">
        <v>75</v>
      </c>
      <c r="G6" s="23">
        <v>2</v>
      </c>
      <c r="H6" s="1">
        <f t="shared" ref="H6:H14" si="28">IF(ISNUMBER(I6),F6-I6+G6,"")</f>
        <v>8</v>
      </c>
      <c r="I6" s="1">
        <v>69</v>
      </c>
      <c r="J6" s="1">
        <v>56</v>
      </c>
      <c r="K6" s="1"/>
      <c r="L6" s="1"/>
      <c r="M6" s="1"/>
      <c r="N6" s="1">
        <v>13</v>
      </c>
      <c r="O6" s="16">
        <f t="shared" ref="O6:O14" si="29">IF(I6="","",((J6+K6+L6+M6)/I6))</f>
        <v>0.81159420289855078</v>
      </c>
      <c r="P6" s="17">
        <f t="shared" ref="P6:P14" si="30">IF(I6="","",(M6/I6))</f>
        <v>0</v>
      </c>
      <c r="Q6" s="23">
        <v>2</v>
      </c>
      <c r="R6" s="1">
        <f t="shared" si="1"/>
        <v>7</v>
      </c>
      <c r="S6" s="1">
        <v>64</v>
      </c>
      <c r="T6" s="1">
        <v>46</v>
      </c>
      <c r="U6" s="1">
        <v>1</v>
      </c>
      <c r="V6" s="1">
        <v>1</v>
      </c>
      <c r="W6" s="1"/>
      <c r="X6" s="1">
        <v>16</v>
      </c>
      <c r="Y6" s="16">
        <f t="shared" si="2"/>
        <v>0.75</v>
      </c>
      <c r="Z6" s="17">
        <f t="shared" si="3"/>
        <v>0</v>
      </c>
      <c r="AA6" s="23">
        <v>1</v>
      </c>
      <c r="AB6" s="1">
        <f t="shared" si="4"/>
        <v>1</v>
      </c>
      <c r="AC6" s="1">
        <v>64</v>
      </c>
      <c r="AD6" s="1">
        <v>47</v>
      </c>
      <c r="AE6" s="1"/>
      <c r="AF6" s="1"/>
      <c r="AG6" s="1"/>
      <c r="AH6" s="1">
        <v>17</v>
      </c>
      <c r="AI6" s="16">
        <f t="shared" si="5"/>
        <v>0.734375</v>
      </c>
      <c r="AJ6" s="17">
        <f t="shared" si="6"/>
        <v>0</v>
      </c>
      <c r="AK6" s="23">
        <v>1</v>
      </c>
      <c r="AL6" s="1">
        <f t="shared" si="7"/>
        <v>0</v>
      </c>
      <c r="AM6" s="1">
        <v>65</v>
      </c>
      <c r="AN6" s="1">
        <v>15</v>
      </c>
      <c r="AO6" s="1">
        <v>1</v>
      </c>
      <c r="AP6" s="1"/>
      <c r="AQ6" s="1">
        <v>31</v>
      </c>
      <c r="AR6" s="1">
        <v>18</v>
      </c>
      <c r="AS6" s="16">
        <f t="shared" si="8"/>
        <v>0.72307692307692306</v>
      </c>
      <c r="AT6" s="17">
        <f t="shared" si="9"/>
        <v>0.47692307692307695</v>
      </c>
      <c r="AU6" s="23"/>
      <c r="AV6" s="1">
        <f t="shared" si="10"/>
        <v>0</v>
      </c>
      <c r="AW6" s="1">
        <v>65</v>
      </c>
      <c r="AX6" s="1">
        <v>2</v>
      </c>
      <c r="AY6" s="1"/>
      <c r="AZ6" s="1"/>
      <c r="BA6" s="1">
        <v>45</v>
      </c>
      <c r="BB6" s="1">
        <v>18</v>
      </c>
      <c r="BC6" s="16">
        <f t="shared" si="11"/>
        <v>0.72307692307692306</v>
      </c>
      <c r="BD6" s="17">
        <f t="shared" si="12"/>
        <v>0.69230769230769229</v>
      </c>
      <c r="BE6" s="23"/>
      <c r="BF6" s="1">
        <f t="shared" si="13"/>
        <v>1</v>
      </c>
      <c r="BG6" s="1">
        <v>64</v>
      </c>
      <c r="BH6" s="1">
        <v>1</v>
      </c>
      <c r="BI6" s="1"/>
      <c r="BJ6" s="1"/>
      <c r="BK6" s="1">
        <v>45</v>
      </c>
      <c r="BL6" s="1">
        <v>18</v>
      </c>
      <c r="BM6" s="16">
        <f t="shared" si="14"/>
        <v>0.71875</v>
      </c>
      <c r="BN6" s="17">
        <f t="shared" si="15"/>
        <v>0.703125</v>
      </c>
      <c r="BO6" s="23"/>
      <c r="BP6" s="1">
        <f t="shared" si="16"/>
        <v>0</v>
      </c>
      <c r="BQ6" s="1">
        <v>64</v>
      </c>
      <c r="BR6" s="1"/>
      <c r="BS6" s="1"/>
      <c r="BT6" s="1"/>
      <c r="BU6" s="1">
        <v>46</v>
      </c>
      <c r="BV6" s="1">
        <v>18</v>
      </c>
      <c r="BW6" s="16">
        <f t="shared" si="17"/>
        <v>0.71875</v>
      </c>
      <c r="BX6" s="17">
        <f t="shared" si="18"/>
        <v>0.71875</v>
      </c>
      <c r="BY6" s="23"/>
      <c r="BZ6" s="1">
        <f t="shared" si="19"/>
        <v>0</v>
      </c>
      <c r="CA6" s="1">
        <v>64</v>
      </c>
      <c r="CB6" s="1"/>
      <c r="CC6" s="1"/>
      <c r="CD6" s="1"/>
      <c r="CE6" s="1">
        <v>46</v>
      </c>
      <c r="CF6" s="1">
        <v>18</v>
      </c>
      <c r="CG6" s="16">
        <f t="shared" si="20"/>
        <v>0.71875</v>
      </c>
      <c r="CH6" s="17">
        <f t="shared" si="21"/>
        <v>0.71875</v>
      </c>
      <c r="CI6" s="23"/>
      <c r="CJ6" s="1">
        <f t="shared" si="22"/>
        <v>0</v>
      </c>
      <c r="CK6" s="1">
        <v>64</v>
      </c>
      <c r="CL6" s="1"/>
      <c r="CM6" s="1"/>
      <c r="CN6" s="1"/>
      <c r="CO6" s="1">
        <v>46</v>
      </c>
      <c r="CP6" s="1">
        <v>18</v>
      </c>
      <c r="CQ6" s="16">
        <f t="shared" si="23"/>
        <v>0.71875</v>
      </c>
      <c r="CR6" s="17">
        <f t="shared" si="24"/>
        <v>0.71875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49</v>
      </c>
      <c r="D7" s="2"/>
      <c r="E7" s="2"/>
      <c r="F7" s="8">
        <v>49</v>
      </c>
      <c r="G7" s="23"/>
      <c r="H7" s="1">
        <f t="shared" si="28"/>
        <v>2</v>
      </c>
      <c r="I7" s="1">
        <v>47</v>
      </c>
      <c r="J7" s="1">
        <v>40</v>
      </c>
      <c r="K7" s="1"/>
      <c r="L7" s="1"/>
      <c r="M7" s="1"/>
      <c r="N7" s="1">
        <v>7</v>
      </c>
      <c r="O7" s="16">
        <f t="shared" si="29"/>
        <v>0.85106382978723405</v>
      </c>
      <c r="P7" s="17">
        <f t="shared" si="30"/>
        <v>0</v>
      </c>
      <c r="Q7" s="23">
        <v>1</v>
      </c>
      <c r="R7" s="1">
        <f t="shared" si="1"/>
        <v>3</v>
      </c>
      <c r="S7" s="1">
        <v>45</v>
      </c>
      <c r="T7" s="1">
        <v>32</v>
      </c>
      <c r="U7" s="1"/>
      <c r="V7" s="1"/>
      <c r="W7" s="1"/>
      <c r="X7" s="1">
        <v>13</v>
      </c>
      <c r="Y7" s="16">
        <f t="shared" si="2"/>
        <v>0.71111111111111114</v>
      </c>
      <c r="Z7" s="17">
        <f t="shared" si="3"/>
        <v>0</v>
      </c>
      <c r="AA7" s="23">
        <v>3</v>
      </c>
      <c r="AB7" s="1">
        <f t="shared" si="4"/>
        <v>0</v>
      </c>
      <c r="AC7" s="1">
        <v>48</v>
      </c>
      <c r="AD7" s="1">
        <v>29</v>
      </c>
      <c r="AE7" s="1"/>
      <c r="AF7" s="1"/>
      <c r="AG7" s="1">
        <v>3</v>
      </c>
      <c r="AH7" s="1">
        <v>16</v>
      </c>
      <c r="AI7" s="16">
        <f t="shared" si="5"/>
        <v>0.66666666666666663</v>
      </c>
      <c r="AJ7" s="17">
        <f t="shared" si="6"/>
        <v>6.25E-2</v>
      </c>
      <c r="AK7" s="23"/>
      <c r="AL7" s="1">
        <f t="shared" si="7"/>
        <v>3</v>
      </c>
      <c r="AM7" s="1">
        <v>45</v>
      </c>
      <c r="AN7" s="1">
        <v>9</v>
      </c>
      <c r="AO7" s="1"/>
      <c r="AP7" s="1"/>
      <c r="AQ7" s="1">
        <v>21</v>
      </c>
      <c r="AR7" s="1">
        <v>15</v>
      </c>
      <c r="AS7" s="16">
        <f t="shared" si="8"/>
        <v>0.66666666666666663</v>
      </c>
      <c r="AT7" s="17">
        <f t="shared" si="9"/>
        <v>0.46666666666666667</v>
      </c>
      <c r="AU7" s="23"/>
      <c r="AV7" s="1">
        <f t="shared" si="10"/>
        <v>0</v>
      </c>
      <c r="AW7" s="1">
        <v>45</v>
      </c>
      <c r="AX7" s="1"/>
      <c r="AY7" s="1"/>
      <c r="AZ7" s="1"/>
      <c r="BA7" s="1">
        <v>28</v>
      </c>
      <c r="BB7" s="1">
        <v>17</v>
      </c>
      <c r="BC7" s="16">
        <f t="shared" si="11"/>
        <v>0.62222222222222223</v>
      </c>
      <c r="BD7" s="17">
        <f t="shared" si="12"/>
        <v>0.62222222222222223</v>
      </c>
      <c r="BE7" s="23"/>
      <c r="BF7" s="1">
        <f t="shared" si="13"/>
        <v>0</v>
      </c>
      <c r="BG7" s="1">
        <v>45</v>
      </c>
      <c r="BH7" s="1"/>
      <c r="BI7" s="1"/>
      <c r="BJ7" s="1">
        <v>1</v>
      </c>
      <c r="BK7" s="1">
        <v>28</v>
      </c>
      <c r="BL7" s="1">
        <v>16</v>
      </c>
      <c r="BM7" s="16">
        <f t="shared" si="14"/>
        <v>0.64444444444444449</v>
      </c>
      <c r="BN7" s="17">
        <f t="shared" si="15"/>
        <v>0.62222222222222223</v>
      </c>
      <c r="BO7" s="23"/>
      <c r="BP7" s="1">
        <f t="shared" si="16"/>
        <v>0</v>
      </c>
      <c r="BQ7" s="1">
        <v>45</v>
      </c>
      <c r="BR7" s="1"/>
      <c r="BS7" s="1"/>
      <c r="BT7" s="1"/>
      <c r="BU7" s="1">
        <v>29</v>
      </c>
      <c r="BV7" s="1">
        <v>16</v>
      </c>
      <c r="BW7" s="16">
        <f t="shared" si="17"/>
        <v>0.64444444444444449</v>
      </c>
      <c r="BX7" s="17">
        <f t="shared" si="18"/>
        <v>0.64444444444444449</v>
      </c>
      <c r="BY7" s="23"/>
      <c r="BZ7" s="1">
        <f t="shared" si="19"/>
        <v>0</v>
      </c>
      <c r="CA7" s="1">
        <v>45</v>
      </c>
      <c r="CB7" s="1"/>
      <c r="CC7" s="1"/>
      <c r="CD7" s="1"/>
      <c r="CE7" s="1">
        <v>29</v>
      </c>
      <c r="CF7" s="1">
        <v>16</v>
      </c>
      <c r="CG7" s="16">
        <f t="shared" si="20"/>
        <v>0.64444444444444449</v>
      </c>
      <c r="CH7" s="17">
        <f t="shared" si="21"/>
        <v>0.64444444444444449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68</v>
      </c>
      <c r="D8" s="2"/>
      <c r="E8" s="2"/>
      <c r="F8" s="8">
        <v>68</v>
      </c>
      <c r="G8" s="23">
        <v>3</v>
      </c>
      <c r="H8" s="1">
        <f t="shared" si="28"/>
        <v>12</v>
      </c>
      <c r="I8" s="1">
        <v>59</v>
      </c>
      <c r="J8" s="1">
        <v>45</v>
      </c>
      <c r="K8" s="1"/>
      <c r="L8" s="1">
        <v>2</v>
      </c>
      <c r="M8" s="1"/>
      <c r="N8" s="1">
        <v>12</v>
      </c>
      <c r="O8" s="16">
        <f t="shared" si="29"/>
        <v>0.79661016949152541</v>
      </c>
      <c r="P8" s="17">
        <f t="shared" si="30"/>
        <v>0</v>
      </c>
      <c r="Q8" s="23">
        <v>1</v>
      </c>
      <c r="R8" s="1">
        <f t="shared" si="1"/>
        <v>3</v>
      </c>
      <c r="S8" s="1">
        <v>57</v>
      </c>
      <c r="T8" s="1">
        <v>42</v>
      </c>
      <c r="U8" s="1"/>
      <c r="V8" s="1"/>
      <c r="W8" s="1"/>
      <c r="X8" s="1">
        <v>15</v>
      </c>
      <c r="Y8" s="16">
        <f t="shared" si="2"/>
        <v>0.73684210526315785</v>
      </c>
      <c r="Z8" s="17">
        <f t="shared" si="3"/>
        <v>0</v>
      </c>
      <c r="AA8" s="23">
        <v>1</v>
      </c>
      <c r="AB8" s="1">
        <f t="shared" si="4"/>
        <v>1</v>
      </c>
      <c r="AC8" s="1">
        <v>57</v>
      </c>
      <c r="AD8" s="1">
        <v>37</v>
      </c>
      <c r="AE8" s="1"/>
      <c r="AF8" s="1"/>
      <c r="AG8" s="1">
        <v>3</v>
      </c>
      <c r="AH8" s="1">
        <v>17</v>
      </c>
      <c r="AI8" s="16">
        <f t="shared" si="5"/>
        <v>0.70175438596491224</v>
      </c>
      <c r="AJ8" s="17">
        <f t="shared" si="6"/>
        <v>5.2631578947368418E-2</v>
      </c>
      <c r="AK8" s="23"/>
      <c r="AL8" s="1">
        <f t="shared" si="7"/>
        <v>2</v>
      </c>
      <c r="AM8" s="1">
        <v>55</v>
      </c>
      <c r="AN8" s="1">
        <v>14</v>
      </c>
      <c r="AO8" s="1"/>
      <c r="AP8" s="1"/>
      <c r="AQ8" s="1">
        <v>23</v>
      </c>
      <c r="AR8" s="1">
        <v>18</v>
      </c>
      <c r="AS8" s="16">
        <f t="shared" si="8"/>
        <v>0.67272727272727273</v>
      </c>
      <c r="AT8" s="17">
        <f t="shared" si="9"/>
        <v>0.41818181818181815</v>
      </c>
      <c r="AU8" s="23"/>
      <c r="AV8" s="1">
        <f t="shared" si="10"/>
        <v>0</v>
      </c>
      <c r="AW8" s="1">
        <v>55</v>
      </c>
      <c r="AX8" s="1"/>
      <c r="AY8" s="1"/>
      <c r="AZ8" s="1"/>
      <c r="BA8" s="1">
        <v>36</v>
      </c>
      <c r="BB8" s="1">
        <v>19</v>
      </c>
      <c r="BC8" s="16">
        <f t="shared" si="11"/>
        <v>0.65454545454545454</v>
      </c>
      <c r="BD8" s="17">
        <f t="shared" si="12"/>
        <v>0.65454545454545454</v>
      </c>
      <c r="BE8" s="23"/>
      <c r="BF8" s="1">
        <f t="shared" si="13"/>
        <v>0</v>
      </c>
      <c r="BG8" s="1">
        <v>55</v>
      </c>
      <c r="BH8" s="1"/>
      <c r="BI8" s="1"/>
      <c r="BJ8" s="1"/>
      <c r="BK8" s="1">
        <v>36</v>
      </c>
      <c r="BL8" s="1">
        <v>19</v>
      </c>
      <c r="BM8" s="16">
        <f t="shared" si="14"/>
        <v>0.65454545454545454</v>
      </c>
      <c r="BN8" s="17">
        <f t="shared" si="15"/>
        <v>0.65454545454545454</v>
      </c>
      <c r="BO8" s="23"/>
      <c r="BP8" s="1">
        <f t="shared" si="16"/>
        <v>0</v>
      </c>
      <c r="BQ8" s="1">
        <v>55</v>
      </c>
      <c r="BR8" s="1"/>
      <c r="BS8" s="1"/>
      <c r="BT8" s="1"/>
      <c r="BU8" s="1">
        <v>36</v>
      </c>
      <c r="BV8" s="1">
        <v>19</v>
      </c>
      <c r="BW8" s="16">
        <f t="shared" si="17"/>
        <v>0.65454545454545454</v>
      </c>
      <c r="BX8" s="17">
        <f t="shared" si="18"/>
        <v>0.65454545454545454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71</v>
      </c>
      <c r="D9" s="2"/>
      <c r="E9" s="2"/>
      <c r="F9" s="8">
        <v>71</v>
      </c>
      <c r="G9" s="23">
        <v>2</v>
      </c>
      <c r="H9" s="1">
        <f t="shared" si="28"/>
        <v>9</v>
      </c>
      <c r="I9" s="1">
        <v>64</v>
      </c>
      <c r="J9" s="1">
        <v>54</v>
      </c>
      <c r="K9" s="1"/>
      <c r="L9" s="1"/>
      <c r="M9" s="1"/>
      <c r="N9" s="1">
        <v>10</v>
      </c>
      <c r="O9" s="16">
        <f t="shared" si="29"/>
        <v>0.84375</v>
      </c>
      <c r="P9" s="17">
        <f t="shared" si="30"/>
        <v>0</v>
      </c>
      <c r="Q9" s="23"/>
      <c r="R9" s="1">
        <f t="shared" si="1"/>
        <v>4</v>
      </c>
      <c r="S9" s="1">
        <v>60</v>
      </c>
      <c r="T9" s="1">
        <v>41</v>
      </c>
      <c r="U9" s="1"/>
      <c r="V9" s="1">
        <v>3</v>
      </c>
      <c r="W9" s="1"/>
      <c r="X9" s="1">
        <v>16</v>
      </c>
      <c r="Y9" s="16">
        <f t="shared" si="2"/>
        <v>0.73333333333333328</v>
      </c>
      <c r="Z9" s="17">
        <f t="shared" si="3"/>
        <v>0</v>
      </c>
      <c r="AA9" s="23"/>
      <c r="AB9" s="1">
        <f t="shared" si="4"/>
        <v>3</v>
      </c>
      <c r="AC9" s="1">
        <v>57</v>
      </c>
      <c r="AD9" s="1">
        <v>32</v>
      </c>
      <c r="AE9" s="1">
        <v>1</v>
      </c>
      <c r="AF9" s="1">
        <v>3</v>
      </c>
      <c r="AG9" s="1">
        <v>2</v>
      </c>
      <c r="AH9" s="1">
        <v>19</v>
      </c>
      <c r="AI9" s="16">
        <f t="shared" si="5"/>
        <v>0.66666666666666663</v>
      </c>
      <c r="AJ9" s="17">
        <f t="shared" si="6"/>
        <v>3.5087719298245612E-2</v>
      </c>
      <c r="AK9" s="23"/>
      <c r="AL9" s="1">
        <f t="shared" si="7"/>
        <v>0</v>
      </c>
      <c r="AM9" s="1">
        <v>57</v>
      </c>
      <c r="AN9" s="1">
        <v>14</v>
      </c>
      <c r="AO9" s="1"/>
      <c r="AP9" s="1"/>
      <c r="AQ9" s="1">
        <v>21</v>
      </c>
      <c r="AR9" s="1">
        <v>22</v>
      </c>
      <c r="AS9" s="16">
        <f t="shared" si="8"/>
        <v>0.61403508771929827</v>
      </c>
      <c r="AT9" s="17">
        <f t="shared" si="9"/>
        <v>0.36842105263157893</v>
      </c>
      <c r="AU9" s="23"/>
      <c r="AV9" s="1">
        <f t="shared" si="10"/>
        <v>0</v>
      </c>
      <c r="AW9" s="1">
        <v>57</v>
      </c>
      <c r="AX9" s="1">
        <v>2</v>
      </c>
      <c r="AY9" s="1"/>
      <c r="AZ9" s="1">
        <v>2</v>
      </c>
      <c r="BA9" s="1">
        <v>30</v>
      </c>
      <c r="BB9" s="1">
        <v>23</v>
      </c>
      <c r="BC9" s="16">
        <f t="shared" si="11"/>
        <v>0.59649122807017541</v>
      </c>
      <c r="BD9" s="17">
        <f t="shared" si="12"/>
        <v>0.52631578947368418</v>
      </c>
      <c r="BE9" s="23"/>
      <c r="BF9" s="1">
        <f t="shared" si="13"/>
        <v>0</v>
      </c>
      <c r="BG9" s="1">
        <v>57</v>
      </c>
      <c r="BH9" s="1">
        <v>3</v>
      </c>
      <c r="BI9" s="1"/>
      <c r="BJ9" s="1"/>
      <c r="BK9" s="1">
        <v>32</v>
      </c>
      <c r="BL9" s="1">
        <v>22</v>
      </c>
      <c r="BM9" s="16">
        <f t="shared" si="14"/>
        <v>0.61403508771929827</v>
      </c>
      <c r="BN9" s="17">
        <f t="shared" si="15"/>
        <v>0.56140350877192979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55</v>
      </c>
      <c r="D10" s="2"/>
      <c r="E10" s="2"/>
      <c r="F10" s="8">
        <v>55</v>
      </c>
      <c r="G10" s="23">
        <v>2</v>
      </c>
      <c r="H10" s="1">
        <f t="shared" si="28"/>
        <v>4</v>
      </c>
      <c r="I10" s="1">
        <v>53</v>
      </c>
      <c r="J10" s="1">
        <v>43</v>
      </c>
      <c r="K10" s="1"/>
      <c r="L10" s="1">
        <v>1</v>
      </c>
      <c r="M10" s="1"/>
      <c r="N10" s="1">
        <v>9</v>
      </c>
      <c r="O10" s="16">
        <f t="shared" si="29"/>
        <v>0.83018867924528306</v>
      </c>
      <c r="P10" s="17">
        <f t="shared" si="30"/>
        <v>0</v>
      </c>
      <c r="Q10" s="23">
        <v>4</v>
      </c>
      <c r="R10" s="1">
        <f t="shared" si="1"/>
        <v>4</v>
      </c>
      <c r="S10" s="1">
        <v>53</v>
      </c>
      <c r="T10" s="1">
        <v>38</v>
      </c>
      <c r="U10" s="1"/>
      <c r="V10" s="1">
        <v>4</v>
      </c>
      <c r="W10" s="1"/>
      <c r="X10" s="1">
        <v>11</v>
      </c>
      <c r="Y10" s="16">
        <f t="shared" si="2"/>
        <v>0.79245283018867929</v>
      </c>
      <c r="Z10" s="17">
        <f t="shared" si="3"/>
        <v>0</v>
      </c>
      <c r="AA10" s="23"/>
      <c r="AB10" s="1">
        <f t="shared" si="4"/>
        <v>3</v>
      </c>
      <c r="AC10" s="1">
        <v>50</v>
      </c>
      <c r="AD10" s="1">
        <v>33</v>
      </c>
      <c r="AE10" s="1"/>
      <c r="AF10" s="1">
        <v>1</v>
      </c>
      <c r="AG10" s="1">
        <v>1</v>
      </c>
      <c r="AH10" s="1">
        <v>15</v>
      </c>
      <c r="AI10" s="16">
        <f t="shared" si="5"/>
        <v>0.7</v>
      </c>
      <c r="AJ10" s="17">
        <f t="shared" si="6"/>
        <v>0.02</v>
      </c>
      <c r="AK10" s="23"/>
      <c r="AL10" s="1">
        <f t="shared" si="7"/>
        <v>0</v>
      </c>
      <c r="AM10" s="1">
        <v>50</v>
      </c>
      <c r="AN10" s="1">
        <v>15</v>
      </c>
      <c r="AO10" s="1"/>
      <c r="AP10" s="1"/>
      <c r="AQ10" s="1">
        <v>17</v>
      </c>
      <c r="AR10" s="1">
        <v>18</v>
      </c>
      <c r="AS10" s="16">
        <f t="shared" si="8"/>
        <v>0.64</v>
      </c>
      <c r="AT10" s="17">
        <f t="shared" si="9"/>
        <v>0.34</v>
      </c>
      <c r="AU10" s="23"/>
      <c r="AV10" s="1">
        <f t="shared" si="10"/>
        <v>0</v>
      </c>
      <c r="AW10" s="1">
        <v>50</v>
      </c>
      <c r="AX10" s="1">
        <v>2</v>
      </c>
      <c r="AY10" s="1"/>
      <c r="AZ10" s="1"/>
      <c r="BA10" s="1">
        <v>31</v>
      </c>
      <c r="BB10" s="1">
        <v>17</v>
      </c>
      <c r="BC10" s="16">
        <f t="shared" si="11"/>
        <v>0.66</v>
      </c>
      <c r="BD10" s="17">
        <f t="shared" si="12"/>
        <v>0.62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55</v>
      </c>
      <c r="D11" s="2"/>
      <c r="E11" s="2"/>
      <c r="F11" s="8">
        <v>55</v>
      </c>
      <c r="G11" s="23">
        <v>6</v>
      </c>
      <c r="H11" s="1">
        <f t="shared" si="28"/>
        <v>7</v>
      </c>
      <c r="I11" s="1">
        <v>54</v>
      </c>
      <c r="J11" s="1">
        <v>51</v>
      </c>
      <c r="K11" s="1"/>
      <c r="L11" s="1">
        <v>2</v>
      </c>
      <c r="M11" s="1"/>
      <c r="N11" s="1">
        <v>1</v>
      </c>
      <c r="O11" s="16">
        <f t="shared" si="29"/>
        <v>0.98148148148148151</v>
      </c>
      <c r="P11" s="17">
        <f t="shared" si="30"/>
        <v>0</v>
      </c>
      <c r="Q11" s="23"/>
      <c r="R11" s="1">
        <f t="shared" si="1"/>
        <v>4</v>
      </c>
      <c r="S11" s="1">
        <v>50</v>
      </c>
      <c r="T11" s="1">
        <v>42</v>
      </c>
      <c r="U11" s="1"/>
      <c r="V11" s="1">
        <v>2</v>
      </c>
      <c r="W11" s="1"/>
      <c r="X11" s="1">
        <v>6</v>
      </c>
      <c r="Y11" s="16">
        <f t="shared" si="2"/>
        <v>0.88</v>
      </c>
      <c r="Z11" s="17">
        <f t="shared" si="3"/>
        <v>0</v>
      </c>
      <c r="AA11" s="23">
        <v>1</v>
      </c>
      <c r="AB11" s="1">
        <f t="shared" si="4"/>
        <v>2</v>
      </c>
      <c r="AC11" s="1">
        <v>49</v>
      </c>
      <c r="AD11" s="1">
        <v>40</v>
      </c>
      <c r="AE11" s="1"/>
      <c r="AF11" s="1">
        <v>1</v>
      </c>
      <c r="AG11" s="1">
        <v>1</v>
      </c>
      <c r="AH11" s="1">
        <v>7</v>
      </c>
      <c r="AI11" s="16">
        <f t="shared" si="5"/>
        <v>0.8571428571428571</v>
      </c>
      <c r="AJ11" s="17">
        <f t="shared" si="6"/>
        <v>2.0408163265306121E-2</v>
      </c>
      <c r="AK11" s="23"/>
      <c r="AL11" s="1">
        <f t="shared" si="7"/>
        <v>2</v>
      </c>
      <c r="AM11" s="1">
        <v>47</v>
      </c>
      <c r="AN11" s="1">
        <v>17</v>
      </c>
      <c r="AO11" s="1"/>
      <c r="AP11" s="1"/>
      <c r="AQ11" s="1">
        <v>23</v>
      </c>
      <c r="AR11" s="1">
        <v>7</v>
      </c>
      <c r="AS11" s="16">
        <f t="shared" si="8"/>
        <v>0.85106382978723405</v>
      </c>
      <c r="AT11" s="17">
        <f t="shared" si="9"/>
        <v>0.48936170212765956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51</v>
      </c>
      <c r="D12" s="2"/>
      <c r="E12" s="2"/>
      <c r="F12" s="8">
        <v>51</v>
      </c>
      <c r="G12" s="23">
        <v>4</v>
      </c>
      <c r="H12" s="1">
        <f t="shared" si="28"/>
        <v>3</v>
      </c>
      <c r="I12" s="1">
        <v>52</v>
      </c>
      <c r="J12" s="1">
        <v>45</v>
      </c>
      <c r="K12" s="1"/>
      <c r="L12" s="1">
        <v>4</v>
      </c>
      <c r="M12" s="1"/>
      <c r="N12" s="1">
        <v>3</v>
      </c>
      <c r="O12" s="18">
        <f t="shared" si="29"/>
        <v>0.94230769230769229</v>
      </c>
      <c r="P12" s="19">
        <f t="shared" si="30"/>
        <v>0</v>
      </c>
      <c r="Q12" s="23">
        <v>3</v>
      </c>
      <c r="R12" s="1">
        <f t="shared" si="1"/>
        <v>12</v>
      </c>
      <c r="S12" s="1">
        <v>43</v>
      </c>
      <c r="T12" s="1">
        <v>33</v>
      </c>
      <c r="U12" s="1"/>
      <c r="V12" s="1">
        <v>1</v>
      </c>
      <c r="W12" s="1"/>
      <c r="X12" s="1">
        <v>9</v>
      </c>
      <c r="Y12" s="18">
        <f t="shared" si="2"/>
        <v>0.79069767441860461</v>
      </c>
      <c r="Z12" s="19">
        <f t="shared" si="3"/>
        <v>0</v>
      </c>
      <c r="AA12" s="23"/>
      <c r="AB12" s="1">
        <f t="shared" si="4"/>
        <v>3</v>
      </c>
      <c r="AC12" s="1">
        <v>40</v>
      </c>
      <c r="AD12" s="1">
        <v>29</v>
      </c>
      <c r="AE12" s="1"/>
      <c r="AF12" s="1"/>
      <c r="AG12" s="1">
        <v>1</v>
      </c>
      <c r="AH12" s="1">
        <v>10</v>
      </c>
      <c r="AI12" s="18">
        <f t="shared" si="5"/>
        <v>0.75</v>
      </c>
      <c r="AJ12" s="19">
        <f t="shared" si="6"/>
        <v>2.5000000000000001E-2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57</v>
      </c>
      <c r="D13" s="2">
        <v>2</v>
      </c>
      <c r="E13" s="2">
        <v>1</v>
      </c>
      <c r="F13" s="8">
        <v>54</v>
      </c>
      <c r="G13" s="23"/>
      <c r="H13" s="1">
        <f t="shared" si="28"/>
        <v>0</v>
      </c>
      <c r="I13" s="1">
        <v>54</v>
      </c>
      <c r="J13" s="1">
        <v>46</v>
      </c>
      <c r="K13" s="1"/>
      <c r="L13" s="1">
        <v>1</v>
      </c>
      <c r="M13" s="1"/>
      <c r="N13" s="1">
        <v>7</v>
      </c>
      <c r="O13" s="18">
        <f t="shared" si="29"/>
        <v>0.87037037037037035</v>
      </c>
      <c r="P13" s="19">
        <f t="shared" si="30"/>
        <v>0</v>
      </c>
      <c r="Q13" s="23">
        <v>13</v>
      </c>
      <c r="R13" s="1">
        <f t="shared" si="1"/>
        <v>14</v>
      </c>
      <c r="S13" s="1">
        <v>53</v>
      </c>
      <c r="T13" s="1">
        <v>40</v>
      </c>
      <c r="U13" s="1"/>
      <c r="V13" s="1">
        <v>4</v>
      </c>
      <c r="W13" s="1"/>
      <c r="X13" s="1">
        <v>9</v>
      </c>
      <c r="Y13" s="18">
        <f t="shared" si="2"/>
        <v>0.83018867924528306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53</v>
      </c>
      <c r="D14" s="2"/>
      <c r="E14" s="2"/>
      <c r="F14" s="9">
        <v>53</v>
      </c>
      <c r="G14" s="24">
        <v>1</v>
      </c>
      <c r="H14" s="25">
        <f t="shared" si="28"/>
        <v>5</v>
      </c>
      <c r="I14" s="25">
        <v>49</v>
      </c>
      <c r="J14" s="25">
        <v>39</v>
      </c>
      <c r="K14" s="10"/>
      <c r="L14" s="10">
        <v>5</v>
      </c>
      <c r="M14" s="10"/>
      <c r="N14" s="10">
        <v>5</v>
      </c>
      <c r="O14" s="20">
        <f t="shared" si="29"/>
        <v>0.89795918367346939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Electrical &amp; Computer Engineering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21</v>
      </c>
      <c r="D19" s="3">
        <v>1</v>
      </c>
      <c r="E19" s="3"/>
      <c r="F19" s="8">
        <v>20</v>
      </c>
      <c r="G19" s="22"/>
      <c r="H19" s="1">
        <f t="shared" ref="H19:H28" si="32">IF(ISNUMBER(I19),F19-I19+G19,"")</f>
        <v>1</v>
      </c>
      <c r="I19" s="1">
        <v>19</v>
      </c>
      <c r="J19" s="1">
        <v>12</v>
      </c>
      <c r="K19" s="4"/>
      <c r="L19" s="4"/>
      <c r="M19" s="4"/>
      <c r="N19" s="5">
        <v>7</v>
      </c>
      <c r="O19" s="16">
        <f t="shared" ref="O19:O28" si="33">IF(I19="","",((J19+K19+L19+M19)/I19))</f>
        <v>0.63157894736842102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19</v>
      </c>
      <c r="T19" s="1">
        <v>8</v>
      </c>
      <c r="U19" s="4"/>
      <c r="V19" s="4"/>
      <c r="W19" s="4">
        <v>3</v>
      </c>
      <c r="X19" s="5">
        <v>8</v>
      </c>
      <c r="Y19" s="16">
        <f t="shared" ref="Y19:Y28" si="36">IF(S19="","",((T19+U19+V19+W19)/S19))</f>
        <v>0.57894736842105265</v>
      </c>
      <c r="Z19" s="17">
        <f t="shared" ref="Z19:Z28" si="37">IF(S19="","",(W19/S19))</f>
        <v>0.15789473684210525</v>
      </c>
      <c r="AA19" s="22"/>
      <c r="AB19" s="1">
        <f t="shared" ref="AB19:AB28" si="38">IF(ISNUMBER(AC19),S19-AC19+AA19,"")</f>
        <v>0</v>
      </c>
      <c r="AC19" s="1">
        <v>19</v>
      </c>
      <c r="AD19" s="1"/>
      <c r="AE19" s="4">
        <v>1</v>
      </c>
      <c r="AF19" s="4"/>
      <c r="AG19" s="4">
        <v>11</v>
      </c>
      <c r="AH19" s="5">
        <v>7</v>
      </c>
      <c r="AI19" s="16">
        <f t="shared" ref="AI19:AI28" si="39">IF(AC19="","",((AD19+AE19+AF19+AG19)/AC19))</f>
        <v>0.63157894736842102</v>
      </c>
      <c r="AJ19" s="17">
        <f t="shared" ref="AJ19:AJ28" si="40">IF(AC19="","",(AG19/AC19))</f>
        <v>0.57894736842105265</v>
      </c>
      <c r="AK19" s="22"/>
      <c r="AL19" s="1">
        <f t="shared" ref="AL19:AL28" si="41">IF(ISNUMBER(AM19),AC19-AM19+AK19,"")</f>
        <v>0</v>
      </c>
      <c r="AM19" s="1">
        <v>19</v>
      </c>
      <c r="AN19" s="1">
        <v>1</v>
      </c>
      <c r="AO19" s="4"/>
      <c r="AP19" s="4"/>
      <c r="AQ19" s="4">
        <v>11</v>
      </c>
      <c r="AR19" s="5">
        <v>7</v>
      </c>
      <c r="AS19" s="16">
        <f t="shared" ref="AS19:AS28" si="42">IF(AM19="","",((AN19+AO19+AP19+AQ19)/AM19))</f>
        <v>0.63157894736842102</v>
      </c>
      <c r="AT19" s="17">
        <f t="shared" ref="AT19:AT28" si="43">IF(AM19="","",(AQ19/AM19))</f>
        <v>0.57894736842105265</v>
      </c>
      <c r="AU19" s="22"/>
      <c r="AV19" s="1">
        <f t="shared" ref="AV19:AV28" si="44">IF(ISNUMBER(AW19),AM19-AW19+AU19,"")</f>
        <v>0</v>
      </c>
      <c r="AW19" s="1">
        <v>19</v>
      </c>
      <c r="AX19" s="1">
        <v>1</v>
      </c>
      <c r="AY19" s="4"/>
      <c r="AZ19" s="4"/>
      <c r="BA19" s="4">
        <v>11</v>
      </c>
      <c r="BB19" s="5">
        <v>7</v>
      </c>
      <c r="BC19" s="16">
        <f t="shared" ref="BC19:BC28" si="45">IF(AW19="","",((AX19+AY19+AZ19+BA19)/AW19))</f>
        <v>0.63157894736842102</v>
      </c>
      <c r="BD19" s="17">
        <f t="shared" ref="BD19:BD28" si="46">IF(AW19="","",(BA19/AW19))</f>
        <v>0.57894736842105265</v>
      </c>
      <c r="BE19" s="22"/>
      <c r="BF19" s="1">
        <f t="shared" ref="BF19:BF28" si="47">IF(ISNUMBER(BG19),AW19-BG19+BE19,"")</f>
        <v>0</v>
      </c>
      <c r="BG19" s="1">
        <v>19</v>
      </c>
      <c r="BH19" s="1">
        <v>2</v>
      </c>
      <c r="BI19" s="4"/>
      <c r="BJ19" s="4"/>
      <c r="BK19" s="4">
        <v>11</v>
      </c>
      <c r="BL19" s="5">
        <v>6</v>
      </c>
      <c r="BM19" s="16">
        <f t="shared" ref="BM19:BM28" si="48">IF(BG19="","",((BH19+BI19+BJ19+BK19)/BG19))</f>
        <v>0.68421052631578949</v>
      </c>
      <c r="BN19" s="17">
        <f t="shared" ref="BN19:BN28" si="49">IF(BG19="","",(BK19/BG19))</f>
        <v>0.57894736842105265</v>
      </c>
      <c r="BO19" s="22"/>
      <c r="BP19" s="1">
        <f t="shared" ref="BP19:BP28" si="50">IF(ISNUMBER(BQ19),BG19-BQ19+BO19,"")</f>
        <v>0</v>
      </c>
      <c r="BQ19" s="1">
        <v>19</v>
      </c>
      <c r="BR19" s="1">
        <v>1</v>
      </c>
      <c r="BS19" s="4"/>
      <c r="BT19" s="4"/>
      <c r="BU19" s="4">
        <v>11</v>
      </c>
      <c r="BV19" s="5">
        <v>7</v>
      </c>
      <c r="BW19" s="16">
        <f t="shared" ref="BW19:BW28" si="51">IF(BQ19="","",((BR19+BS19+BT19+BU19)/BQ19))</f>
        <v>0.63157894736842102</v>
      </c>
      <c r="BX19" s="17">
        <f t="shared" ref="BX19:BX28" si="52">IF(BQ19="","",(BU19/BQ19))</f>
        <v>0.57894736842105265</v>
      </c>
      <c r="BY19" s="22"/>
      <c r="BZ19" s="1">
        <f t="shared" ref="BZ19:BZ28" si="53">IF(ISNUMBER(CA19),BQ19-CA19+BY19,"")</f>
        <v>0</v>
      </c>
      <c r="CA19" s="1">
        <v>19</v>
      </c>
      <c r="CB19" s="1"/>
      <c r="CC19" s="4"/>
      <c r="CD19" s="4"/>
      <c r="CE19" s="4">
        <v>12</v>
      </c>
      <c r="CF19" s="5">
        <v>7</v>
      </c>
      <c r="CG19" s="16">
        <f t="shared" ref="CG19:CG28" si="54">IF(CA19="","",((CB19+CC19+CD19+CE19)/CA19))</f>
        <v>0.63157894736842102</v>
      </c>
      <c r="CH19" s="17">
        <f t="shared" ref="CH19:CH28" si="55">IF(CA19="","",(CE19/CA19))</f>
        <v>0.63157894736842102</v>
      </c>
      <c r="CI19" s="22"/>
      <c r="CJ19" s="1">
        <f t="shared" ref="CJ19:CJ28" si="56">IF(ISNUMBER(CK19),CA19-CK19+CI19,"")</f>
        <v>0</v>
      </c>
      <c r="CK19" s="1">
        <v>19</v>
      </c>
      <c r="CL19" s="1"/>
      <c r="CM19" s="4"/>
      <c r="CN19" s="4"/>
      <c r="CO19" s="4">
        <v>12</v>
      </c>
      <c r="CP19" s="5">
        <v>7</v>
      </c>
      <c r="CQ19" s="16">
        <f t="shared" ref="CQ19:CQ28" si="57">IF(CK19="","",((CL19+CM19+CN19+CO19)/CK19))</f>
        <v>0.63157894736842102</v>
      </c>
      <c r="CR19" s="17">
        <f t="shared" ref="CR19:CR28" si="58">IF(CK19="","",(CO19/CK19))</f>
        <v>0.63157894736842102</v>
      </c>
      <c r="CS19" s="22"/>
      <c r="CT19" s="1">
        <f t="shared" ref="CT19:CT28" si="59">IF(ISNUMBER(CU19),CK19-CU19+CS19,"")</f>
        <v>0</v>
      </c>
      <c r="CU19" s="1">
        <v>19</v>
      </c>
      <c r="CV19" s="1"/>
      <c r="CW19" s="4"/>
      <c r="CX19" s="4"/>
      <c r="CY19" s="4">
        <v>12</v>
      </c>
      <c r="CZ19" s="5">
        <v>7</v>
      </c>
      <c r="DA19" s="16">
        <f t="shared" ref="DA19:DA28" si="60">IF(CU19="","",((CV19+CW19+CX19+CY19)/CU19))</f>
        <v>0.63157894736842102</v>
      </c>
      <c r="DB19" s="17">
        <f t="shared" ref="DB19:DB28" si="61">IF(CU19="","",(CY19/CU19))</f>
        <v>0.63157894736842102</v>
      </c>
    </row>
    <row r="20" spans="2:106" ht="14" x14ac:dyDescent="0.15">
      <c r="B20" s="4" t="s">
        <v>22</v>
      </c>
      <c r="C20" s="2">
        <f t="shared" si="31"/>
        <v>27</v>
      </c>
      <c r="D20" s="2"/>
      <c r="E20" s="2"/>
      <c r="F20" s="8">
        <v>27</v>
      </c>
      <c r="G20" s="23"/>
      <c r="H20" s="1">
        <f t="shared" si="32"/>
        <v>3</v>
      </c>
      <c r="I20" s="1">
        <v>24</v>
      </c>
      <c r="J20" s="1">
        <v>22</v>
      </c>
      <c r="K20" s="1"/>
      <c r="L20" s="1"/>
      <c r="M20" s="1"/>
      <c r="N20" s="1">
        <v>2</v>
      </c>
      <c r="O20" s="16">
        <f t="shared" si="33"/>
        <v>0.91666666666666663</v>
      </c>
      <c r="P20" s="17">
        <f t="shared" si="34"/>
        <v>0</v>
      </c>
      <c r="Q20" s="23"/>
      <c r="R20" s="1">
        <f t="shared" si="35"/>
        <v>0</v>
      </c>
      <c r="S20" s="1">
        <v>24</v>
      </c>
      <c r="T20" s="1">
        <v>14</v>
      </c>
      <c r="U20" s="1"/>
      <c r="V20" s="1"/>
      <c r="W20" s="1">
        <v>8</v>
      </c>
      <c r="X20" s="1">
        <v>2</v>
      </c>
      <c r="Y20" s="16">
        <f t="shared" si="36"/>
        <v>0.91666666666666663</v>
      </c>
      <c r="Z20" s="17">
        <f t="shared" si="37"/>
        <v>0.33333333333333331</v>
      </c>
      <c r="AA20" s="23"/>
      <c r="AB20" s="1">
        <f t="shared" si="38"/>
        <v>0</v>
      </c>
      <c r="AC20" s="1">
        <v>24</v>
      </c>
      <c r="AD20" s="1">
        <v>7</v>
      </c>
      <c r="AE20" s="1"/>
      <c r="AF20" s="1"/>
      <c r="AG20" s="1">
        <v>14</v>
      </c>
      <c r="AH20" s="1">
        <v>3</v>
      </c>
      <c r="AI20" s="16">
        <f t="shared" si="39"/>
        <v>0.875</v>
      </c>
      <c r="AJ20" s="17">
        <f t="shared" si="40"/>
        <v>0.58333333333333337</v>
      </c>
      <c r="AK20" s="23"/>
      <c r="AL20" s="1">
        <f t="shared" si="41"/>
        <v>1</v>
      </c>
      <c r="AM20" s="1">
        <v>23</v>
      </c>
      <c r="AN20" s="1">
        <v>2</v>
      </c>
      <c r="AO20" s="1"/>
      <c r="AP20" s="1"/>
      <c r="AQ20" s="1">
        <v>18</v>
      </c>
      <c r="AR20" s="1">
        <v>3</v>
      </c>
      <c r="AS20" s="16">
        <f t="shared" si="42"/>
        <v>0.86956521739130432</v>
      </c>
      <c r="AT20" s="17">
        <f t="shared" si="43"/>
        <v>0.78260869565217395</v>
      </c>
      <c r="AU20" s="23"/>
      <c r="AV20" s="1">
        <f t="shared" si="44"/>
        <v>0</v>
      </c>
      <c r="AW20" s="1">
        <v>23</v>
      </c>
      <c r="AX20" s="1"/>
      <c r="AY20" s="1"/>
      <c r="AZ20" s="1"/>
      <c r="BA20" s="1">
        <v>19</v>
      </c>
      <c r="BB20" s="1">
        <v>4</v>
      </c>
      <c r="BC20" s="16">
        <f t="shared" si="45"/>
        <v>0.82608695652173914</v>
      </c>
      <c r="BD20" s="17">
        <f t="shared" si="46"/>
        <v>0.82608695652173914</v>
      </c>
      <c r="BE20" s="23"/>
      <c r="BF20" s="1">
        <f t="shared" si="47"/>
        <v>0</v>
      </c>
      <c r="BG20" s="1">
        <v>23</v>
      </c>
      <c r="BH20" s="1"/>
      <c r="BI20" s="1">
        <v>1</v>
      </c>
      <c r="BJ20" s="1"/>
      <c r="BK20" s="1">
        <v>19</v>
      </c>
      <c r="BL20" s="1">
        <v>3</v>
      </c>
      <c r="BM20" s="16">
        <f t="shared" si="48"/>
        <v>0.86956521739130432</v>
      </c>
      <c r="BN20" s="17">
        <f t="shared" si="49"/>
        <v>0.82608695652173914</v>
      </c>
      <c r="BO20" s="23"/>
      <c r="BP20" s="1">
        <f t="shared" si="50"/>
        <v>0</v>
      </c>
      <c r="BQ20" s="1">
        <v>23</v>
      </c>
      <c r="BR20" s="1"/>
      <c r="BS20" s="1"/>
      <c r="BT20" s="1"/>
      <c r="BU20" s="1">
        <v>20</v>
      </c>
      <c r="BV20" s="1">
        <v>3</v>
      </c>
      <c r="BW20" s="16">
        <f t="shared" si="51"/>
        <v>0.86956521739130432</v>
      </c>
      <c r="BX20" s="17">
        <f t="shared" si="52"/>
        <v>0.86956521739130432</v>
      </c>
      <c r="BY20" s="23"/>
      <c r="BZ20" s="1">
        <f t="shared" si="53"/>
        <v>0</v>
      </c>
      <c r="CA20" s="1">
        <v>23</v>
      </c>
      <c r="CB20" s="1"/>
      <c r="CC20" s="1"/>
      <c r="CD20" s="1"/>
      <c r="CE20" s="1">
        <v>20</v>
      </c>
      <c r="CF20" s="1">
        <v>3</v>
      </c>
      <c r="CG20" s="16">
        <f t="shared" si="54"/>
        <v>0.86956521739130432</v>
      </c>
      <c r="CH20" s="17">
        <f t="shared" si="55"/>
        <v>0.86956521739130432</v>
      </c>
      <c r="CI20" s="23"/>
      <c r="CJ20" s="1">
        <f t="shared" si="56"/>
        <v>0</v>
      </c>
      <c r="CK20" s="1">
        <v>23</v>
      </c>
      <c r="CL20" s="1"/>
      <c r="CM20" s="1"/>
      <c r="CN20" s="1"/>
      <c r="CO20" s="1">
        <v>20</v>
      </c>
      <c r="CP20" s="1">
        <v>3</v>
      </c>
      <c r="CQ20" s="16">
        <f t="shared" si="57"/>
        <v>0.86956521739130432</v>
      </c>
      <c r="CR20" s="17">
        <f t="shared" si="58"/>
        <v>0.86956521739130432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23</v>
      </c>
      <c r="D21" s="2"/>
      <c r="E21" s="2"/>
      <c r="F21" s="8">
        <v>23</v>
      </c>
      <c r="G21" s="23"/>
      <c r="H21" s="1">
        <f t="shared" si="32"/>
        <v>4</v>
      </c>
      <c r="I21" s="1">
        <v>19</v>
      </c>
      <c r="J21" s="1">
        <v>14</v>
      </c>
      <c r="K21" s="1"/>
      <c r="L21" s="1"/>
      <c r="M21" s="1"/>
      <c r="N21" s="1">
        <v>5</v>
      </c>
      <c r="O21" s="16">
        <f t="shared" si="33"/>
        <v>0.73684210526315785</v>
      </c>
      <c r="P21" s="17">
        <f t="shared" si="34"/>
        <v>0</v>
      </c>
      <c r="Q21" s="23"/>
      <c r="R21" s="1">
        <f t="shared" si="35"/>
        <v>0</v>
      </c>
      <c r="S21" s="1">
        <v>19</v>
      </c>
      <c r="T21" s="1">
        <v>10</v>
      </c>
      <c r="U21" s="1"/>
      <c r="V21" s="1"/>
      <c r="W21" s="1">
        <v>2</v>
      </c>
      <c r="X21" s="1">
        <v>7</v>
      </c>
      <c r="Y21" s="16">
        <f t="shared" si="36"/>
        <v>0.63157894736842102</v>
      </c>
      <c r="Z21" s="17">
        <f t="shared" si="37"/>
        <v>0.10526315789473684</v>
      </c>
      <c r="AA21" s="23"/>
      <c r="AB21" s="1">
        <f t="shared" si="38"/>
        <v>0</v>
      </c>
      <c r="AC21" s="1">
        <v>19</v>
      </c>
      <c r="AD21" s="1">
        <v>2</v>
      </c>
      <c r="AE21" s="1"/>
      <c r="AF21" s="1">
        <v>1</v>
      </c>
      <c r="AG21" s="1">
        <v>8</v>
      </c>
      <c r="AH21" s="1">
        <v>8</v>
      </c>
      <c r="AI21" s="16">
        <f t="shared" si="39"/>
        <v>0.57894736842105265</v>
      </c>
      <c r="AJ21" s="17">
        <f t="shared" si="40"/>
        <v>0.42105263157894735</v>
      </c>
      <c r="AK21" s="23"/>
      <c r="AL21" s="1">
        <f t="shared" si="41"/>
        <v>0</v>
      </c>
      <c r="AM21" s="1">
        <v>19</v>
      </c>
      <c r="AN21" s="1">
        <v>1</v>
      </c>
      <c r="AO21" s="1"/>
      <c r="AP21" s="1"/>
      <c r="AQ21" s="1">
        <v>11</v>
      </c>
      <c r="AR21" s="1">
        <v>7</v>
      </c>
      <c r="AS21" s="16">
        <f t="shared" si="42"/>
        <v>0.63157894736842102</v>
      </c>
      <c r="AT21" s="17">
        <f t="shared" si="43"/>
        <v>0.57894736842105265</v>
      </c>
      <c r="AU21" s="23"/>
      <c r="AV21" s="1">
        <f t="shared" si="44"/>
        <v>0</v>
      </c>
      <c r="AW21" s="1">
        <v>19</v>
      </c>
      <c r="AX21" s="1"/>
      <c r="AY21" s="1"/>
      <c r="AZ21" s="1">
        <v>1</v>
      </c>
      <c r="BA21" s="1">
        <v>11</v>
      </c>
      <c r="BB21" s="1">
        <v>7</v>
      </c>
      <c r="BC21" s="16">
        <f t="shared" si="45"/>
        <v>0.63157894736842102</v>
      </c>
      <c r="BD21" s="17">
        <f t="shared" si="46"/>
        <v>0.57894736842105265</v>
      </c>
      <c r="BE21" s="23"/>
      <c r="BF21" s="1">
        <f t="shared" si="47"/>
        <v>0</v>
      </c>
      <c r="BG21" s="1">
        <v>19</v>
      </c>
      <c r="BH21" s="1"/>
      <c r="BI21" s="1"/>
      <c r="BJ21" s="1"/>
      <c r="BK21" s="1">
        <v>11</v>
      </c>
      <c r="BL21" s="1">
        <v>8</v>
      </c>
      <c r="BM21" s="16">
        <f t="shared" si="48"/>
        <v>0.57894736842105265</v>
      </c>
      <c r="BN21" s="17">
        <f t="shared" si="49"/>
        <v>0.57894736842105265</v>
      </c>
      <c r="BO21" s="23"/>
      <c r="BP21" s="1">
        <f t="shared" si="50"/>
        <v>0</v>
      </c>
      <c r="BQ21" s="1">
        <v>19</v>
      </c>
      <c r="BR21" s="1">
        <v>1</v>
      </c>
      <c r="BS21" s="1"/>
      <c r="BT21" s="1"/>
      <c r="BU21" s="1">
        <v>11</v>
      </c>
      <c r="BV21" s="1">
        <v>7</v>
      </c>
      <c r="BW21" s="16">
        <f t="shared" si="51"/>
        <v>0.63157894736842102</v>
      </c>
      <c r="BX21" s="17">
        <f t="shared" si="52"/>
        <v>0.57894736842105265</v>
      </c>
      <c r="BY21" s="23"/>
      <c r="BZ21" s="1">
        <f t="shared" si="53"/>
        <v>0</v>
      </c>
      <c r="CA21" s="1">
        <v>19</v>
      </c>
      <c r="CB21" s="1"/>
      <c r="CC21" s="1"/>
      <c r="CD21" s="1">
        <v>1</v>
      </c>
      <c r="CE21" s="1">
        <v>11</v>
      </c>
      <c r="CF21" s="1">
        <v>7</v>
      </c>
      <c r="CG21" s="16">
        <f t="shared" si="54"/>
        <v>0.63157894736842102</v>
      </c>
      <c r="CH21" s="17">
        <f t="shared" si="55"/>
        <v>0.57894736842105265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18</v>
      </c>
      <c r="D22" s="2"/>
      <c r="E22" s="2"/>
      <c r="F22" s="8">
        <v>18</v>
      </c>
      <c r="G22" s="23"/>
      <c r="H22" s="1">
        <f t="shared" si="32"/>
        <v>0</v>
      </c>
      <c r="I22" s="1">
        <v>18</v>
      </c>
      <c r="J22" s="1">
        <v>14</v>
      </c>
      <c r="K22" s="1"/>
      <c r="L22" s="1">
        <v>1</v>
      </c>
      <c r="M22" s="1"/>
      <c r="N22" s="1">
        <v>3</v>
      </c>
      <c r="O22" s="16">
        <f t="shared" si="33"/>
        <v>0.83333333333333337</v>
      </c>
      <c r="P22" s="17">
        <f t="shared" si="34"/>
        <v>0</v>
      </c>
      <c r="Q22" s="23"/>
      <c r="R22" s="1">
        <f t="shared" si="35"/>
        <v>0</v>
      </c>
      <c r="S22" s="1">
        <v>18</v>
      </c>
      <c r="T22" s="1">
        <v>11</v>
      </c>
      <c r="U22" s="1"/>
      <c r="V22" s="1"/>
      <c r="W22" s="1">
        <v>3</v>
      </c>
      <c r="X22" s="1">
        <v>4</v>
      </c>
      <c r="Y22" s="16">
        <f t="shared" si="36"/>
        <v>0.77777777777777779</v>
      </c>
      <c r="Z22" s="17">
        <f t="shared" si="37"/>
        <v>0.16666666666666666</v>
      </c>
      <c r="AA22" s="23"/>
      <c r="AB22" s="1">
        <f t="shared" si="38"/>
        <v>1</v>
      </c>
      <c r="AC22" s="1">
        <v>17</v>
      </c>
      <c r="AD22" s="1">
        <v>5</v>
      </c>
      <c r="AE22" s="1"/>
      <c r="AF22" s="1"/>
      <c r="AG22" s="1">
        <v>7</v>
      </c>
      <c r="AH22" s="1">
        <v>5</v>
      </c>
      <c r="AI22" s="16">
        <f t="shared" si="39"/>
        <v>0.70588235294117652</v>
      </c>
      <c r="AJ22" s="17">
        <f t="shared" si="40"/>
        <v>0.41176470588235292</v>
      </c>
      <c r="AK22" s="23"/>
      <c r="AL22" s="1">
        <f t="shared" si="41"/>
        <v>0</v>
      </c>
      <c r="AM22" s="1">
        <v>17</v>
      </c>
      <c r="AN22" s="1">
        <v>1</v>
      </c>
      <c r="AO22" s="1"/>
      <c r="AP22" s="1"/>
      <c r="AQ22" s="1">
        <v>12</v>
      </c>
      <c r="AR22" s="1">
        <v>4</v>
      </c>
      <c r="AS22" s="16">
        <f t="shared" si="42"/>
        <v>0.76470588235294112</v>
      </c>
      <c r="AT22" s="17">
        <f t="shared" si="43"/>
        <v>0.70588235294117652</v>
      </c>
      <c r="AU22" s="23"/>
      <c r="AV22" s="1">
        <f t="shared" si="44"/>
        <v>0</v>
      </c>
      <c r="AW22" s="1">
        <v>17</v>
      </c>
      <c r="AX22" s="1"/>
      <c r="AY22" s="1"/>
      <c r="AZ22" s="1"/>
      <c r="BA22" s="1">
        <v>13</v>
      </c>
      <c r="BB22" s="1">
        <v>4</v>
      </c>
      <c r="BC22" s="16">
        <f t="shared" si="45"/>
        <v>0.76470588235294112</v>
      </c>
      <c r="BD22" s="17">
        <f t="shared" si="46"/>
        <v>0.76470588235294112</v>
      </c>
      <c r="BE22" s="23"/>
      <c r="BF22" s="1">
        <f t="shared" si="47"/>
        <v>0</v>
      </c>
      <c r="BG22" s="1">
        <v>17</v>
      </c>
      <c r="BH22" s="1"/>
      <c r="BI22" s="1"/>
      <c r="BJ22" s="1"/>
      <c r="BK22" s="1">
        <v>13</v>
      </c>
      <c r="BL22" s="1">
        <v>4</v>
      </c>
      <c r="BM22" s="16">
        <f t="shared" si="48"/>
        <v>0.76470588235294112</v>
      </c>
      <c r="BN22" s="17">
        <f t="shared" si="49"/>
        <v>0.76470588235294112</v>
      </c>
      <c r="BO22" s="23"/>
      <c r="BP22" s="1">
        <f t="shared" si="50"/>
        <v>0</v>
      </c>
      <c r="BQ22" s="1">
        <v>17</v>
      </c>
      <c r="BR22" s="1"/>
      <c r="BS22" s="1"/>
      <c r="BT22" s="1"/>
      <c r="BU22" s="1">
        <v>13</v>
      </c>
      <c r="BV22" s="1">
        <v>4</v>
      </c>
      <c r="BW22" s="16">
        <f t="shared" si="51"/>
        <v>0.76470588235294112</v>
      </c>
      <c r="BX22" s="17">
        <f t="shared" si="52"/>
        <v>0.76470588235294112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28</v>
      </c>
      <c r="D23" s="2"/>
      <c r="E23" s="2"/>
      <c r="F23" s="8">
        <v>28</v>
      </c>
      <c r="G23" s="23"/>
      <c r="H23" s="1">
        <f t="shared" si="32"/>
        <v>1</v>
      </c>
      <c r="I23" s="1">
        <v>27</v>
      </c>
      <c r="J23" s="1">
        <v>19</v>
      </c>
      <c r="K23" s="1"/>
      <c r="L23" s="1">
        <v>1</v>
      </c>
      <c r="M23" s="1"/>
      <c r="N23" s="1">
        <v>7</v>
      </c>
      <c r="O23" s="16">
        <f t="shared" si="33"/>
        <v>0.7407407407407407</v>
      </c>
      <c r="P23" s="17">
        <f t="shared" si="34"/>
        <v>0</v>
      </c>
      <c r="Q23" s="23"/>
      <c r="R23" s="1">
        <f t="shared" si="35"/>
        <v>1</v>
      </c>
      <c r="S23" s="1">
        <v>26</v>
      </c>
      <c r="T23" s="1">
        <v>14</v>
      </c>
      <c r="U23" s="1"/>
      <c r="V23" s="1"/>
      <c r="W23" s="1">
        <v>3</v>
      </c>
      <c r="X23" s="1">
        <v>9</v>
      </c>
      <c r="Y23" s="16">
        <f t="shared" si="36"/>
        <v>0.65384615384615385</v>
      </c>
      <c r="Z23" s="17">
        <f t="shared" si="37"/>
        <v>0.11538461538461539</v>
      </c>
      <c r="AA23" s="23"/>
      <c r="AB23" s="1">
        <f t="shared" si="38"/>
        <v>0</v>
      </c>
      <c r="AC23" s="1">
        <v>26</v>
      </c>
      <c r="AD23" s="1">
        <v>5</v>
      </c>
      <c r="AE23" s="1"/>
      <c r="AF23" s="1"/>
      <c r="AG23" s="1">
        <v>12</v>
      </c>
      <c r="AH23" s="1">
        <v>9</v>
      </c>
      <c r="AI23" s="16">
        <f t="shared" si="39"/>
        <v>0.65384615384615385</v>
      </c>
      <c r="AJ23" s="17">
        <f t="shared" si="40"/>
        <v>0.46153846153846156</v>
      </c>
      <c r="AK23" s="23"/>
      <c r="AL23" s="1">
        <f t="shared" si="41"/>
        <v>0</v>
      </c>
      <c r="AM23" s="1">
        <v>26</v>
      </c>
      <c r="AN23" s="1"/>
      <c r="AO23" s="1"/>
      <c r="AP23" s="1"/>
      <c r="AQ23" s="1">
        <v>16</v>
      </c>
      <c r="AR23" s="1">
        <v>10</v>
      </c>
      <c r="AS23" s="16">
        <f t="shared" si="42"/>
        <v>0.61538461538461542</v>
      </c>
      <c r="AT23" s="17">
        <f t="shared" si="43"/>
        <v>0.61538461538461542</v>
      </c>
      <c r="AU23" s="23"/>
      <c r="AV23" s="1">
        <f t="shared" si="44"/>
        <v>0</v>
      </c>
      <c r="AW23" s="1">
        <v>26</v>
      </c>
      <c r="AX23" s="1"/>
      <c r="AY23" s="1"/>
      <c r="AZ23" s="1"/>
      <c r="BA23" s="1">
        <v>16</v>
      </c>
      <c r="BB23" s="1">
        <v>10</v>
      </c>
      <c r="BC23" s="16">
        <f t="shared" si="45"/>
        <v>0.61538461538461542</v>
      </c>
      <c r="BD23" s="17">
        <f t="shared" si="46"/>
        <v>0.61538461538461542</v>
      </c>
      <c r="BE23" s="23"/>
      <c r="BF23" s="1">
        <f t="shared" si="47"/>
        <v>0</v>
      </c>
      <c r="BG23" s="1">
        <v>26</v>
      </c>
      <c r="BH23" s="1">
        <v>1</v>
      </c>
      <c r="BI23" s="1"/>
      <c r="BJ23" s="1"/>
      <c r="BK23" s="1">
        <v>16</v>
      </c>
      <c r="BL23" s="1">
        <v>9</v>
      </c>
      <c r="BM23" s="16">
        <f t="shared" si="48"/>
        <v>0.65384615384615385</v>
      </c>
      <c r="BN23" s="17">
        <f t="shared" si="49"/>
        <v>0.61538461538461542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16</v>
      </c>
      <c r="D24" s="2"/>
      <c r="E24" s="2"/>
      <c r="F24" s="8">
        <v>16</v>
      </c>
      <c r="G24" s="23"/>
      <c r="H24" s="1">
        <f t="shared" si="32"/>
        <v>1</v>
      </c>
      <c r="I24" s="1">
        <v>15</v>
      </c>
      <c r="J24" s="1">
        <v>11</v>
      </c>
      <c r="K24" s="1"/>
      <c r="L24" s="1"/>
      <c r="M24" s="1"/>
      <c r="N24" s="1">
        <v>4</v>
      </c>
      <c r="O24" s="16">
        <f t="shared" si="33"/>
        <v>0.73333333333333328</v>
      </c>
      <c r="P24" s="17">
        <f t="shared" si="34"/>
        <v>0</v>
      </c>
      <c r="Q24" s="23"/>
      <c r="R24" s="1">
        <f t="shared" si="35"/>
        <v>0</v>
      </c>
      <c r="S24" s="1">
        <v>15</v>
      </c>
      <c r="T24" s="1">
        <v>5</v>
      </c>
      <c r="U24" s="1"/>
      <c r="V24" s="1">
        <v>1</v>
      </c>
      <c r="W24" s="1">
        <v>4</v>
      </c>
      <c r="X24" s="1">
        <v>5</v>
      </c>
      <c r="Y24" s="16">
        <f t="shared" si="36"/>
        <v>0.66666666666666663</v>
      </c>
      <c r="Z24" s="17">
        <f t="shared" si="37"/>
        <v>0.26666666666666666</v>
      </c>
      <c r="AA24" s="23"/>
      <c r="AB24" s="1">
        <f t="shared" si="38"/>
        <v>0</v>
      </c>
      <c r="AC24" s="1">
        <v>15</v>
      </c>
      <c r="AD24" s="1">
        <v>1</v>
      </c>
      <c r="AE24" s="1"/>
      <c r="AF24" s="1"/>
      <c r="AG24" s="1">
        <v>9</v>
      </c>
      <c r="AH24" s="1">
        <v>5</v>
      </c>
      <c r="AI24" s="16">
        <f t="shared" si="39"/>
        <v>0.66666666666666663</v>
      </c>
      <c r="AJ24" s="17">
        <f t="shared" si="40"/>
        <v>0.6</v>
      </c>
      <c r="AK24" s="23"/>
      <c r="AL24" s="1">
        <f t="shared" si="41"/>
        <v>0</v>
      </c>
      <c r="AM24" s="1">
        <v>15</v>
      </c>
      <c r="AN24" s="1"/>
      <c r="AO24" s="1"/>
      <c r="AP24" s="1"/>
      <c r="AQ24" s="1">
        <v>9</v>
      </c>
      <c r="AR24" s="1">
        <v>6</v>
      </c>
      <c r="AS24" s="16">
        <f t="shared" si="42"/>
        <v>0.6</v>
      </c>
      <c r="AT24" s="17">
        <f t="shared" si="43"/>
        <v>0.6</v>
      </c>
      <c r="AU24" s="23"/>
      <c r="AV24" s="1">
        <f t="shared" si="44"/>
        <v>0</v>
      </c>
      <c r="AW24" s="1">
        <v>15</v>
      </c>
      <c r="AX24" s="1"/>
      <c r="AY24" s="1"/>
      <c r="AZ24" s="1"/>
      <c r="BA24" s="1">
        <v>9</v>
      </c>
      <c r="BB24" s="1">
        <v>6</v>
      </c>
      <c r="BC24" s="16">
        <f t="shared" si="45"/>
        <v>0.6</v>
      </c>
      <c r="BD24" s="17">
        <f t="shared" si="46"/>
        <v>0.6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23</v>
      </c>
      <c r="D25" s="2"/>
      <c r="E25" s="2"/>
      <c r="F25" s="8">
        <v>23</v>
      </c>
      <c r="G25" s="23">
        <v>1</v>
      </c>
      <c r="H25" s="1">
        <f t="shared" si="32"/>
        <v>2</v>
      </c>
      <c r="I25" s="1">
        <v>22</v>
      </c>
      <c r="J25" s="1">
        <v>19</v>
      </c>
      <c r="K25" s="1"/>
      <c r="L25" s="1">
        <v>2</v>
      </c>
      <c r="M25" s="1"/>
      <c r="N25" s="1">
        <v>1</v>
      </c>
      <c r="O25" s="16">
        <f t="shared" si="33"/>
        <v>0.95454545454545459</v>
      </c>
      <c r="P25" s="17">
        <f t="shared" si="34"/>
        <v>0</v>
      </c>
      <c r="Q25" s="23"/>
      <c r="R25" s="1">
        <f t="shared" si="35"/>
        <v>0</v>
      </c>
      <c r="S25" s="1">
        <v>22</v>
      </c>
      <c r="T25" s="1">
        <v>18</v>
      </c>
      <c r="U25" s="1"/>
      <c r="V25" s="1"/>
      <c r="W25" s="1">
        <v>1</v>
      </c>
      <c r="X25" s="1">
        <v>3</v>
      </c>
      <c r="Y25" s="16">
        <f t="shared" si="36"/>
        <v>0.86363636363636365</v>
      </c>
      <c r="Z25" s="17">
        <f t="shared" si="37"/>
        <v>4.5454545454545456E-2</v>
      </c>
      <c r="AA25" s="23">
        <v>1</v>
      </c>
      <c r="AB25" s="1">
        <f t="shared" si="38"/>
        <v>1</v>
      </c>
      <c r="AC25" s="1">
        <v>22</v>
      </c>
      <c r="AD25" s="1">
        <v>4</v>
      </c>
      <c r="AE25" s="1"/>
      <c r="AF25" s="1">
        <v>2</v>
      </c>
      <c r="AG25" s="1">
        <v>12</v>
      </c>
      <c r="AH25" s="1">
        <v>4</v>
      </c>
      <c r="AI25" s="16">
        <f t="shared" si="39"/>
        <v>0.81818181818181823</v>
      </c>
      <c r="AJ25" s="17">
        <f t="shared" si="40"/>
        <v>0.54545454545454541</v>
      </c>
      <c r="AK25" s="23"/>
      <c r="AL25" s="1">
        <f t="shared" si="41"/>
        <v>0</v>
      </c>
      <c r="AM25" s="1">
        <v>22</v>
      </c>
      <c r="AN25" s="1">
        <v>3</v>
      </c>
      <c r="AO25" s="1"/>
      <c r="AP25" s="1"/>
      <c r="AQ25" s="1">
        <v>13</v>
      </c>
      <c r="AR25" s="1">
        <v>6</v>
      </c>
      <c r="AS25" s="16">
        <f t="shared" si="42"/>
        <v>0.72727272727272729</v>
      </c>
      <c r="AT25" s="17">
        <f t="shared" si="43"/>
        <v>0.59090909090909094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20</v>
      </c>
      <c r="D26" s="2"/>
      <c r="E26" s="2"/>
      <c r="F26" s="8">
        <v>20</v>
      </c>
      <c r="G26" s="23"/>
      <c r="H26" s="1">
        <f t="shared" si="32"/>
        <v>2</v>
      </c>
      <c r="I26" s="1">
        <v>18</v>
      </c>
      <c r="J26" s="1">
        <v>16</v>
      </c>
      <c r="K26" s="1"/>
      <c r="L26" s="1">
        <v>1</v>
      </c>
      <c r="M26" s="1"/>
      <c r="N26" s="1">
        <v>1</v>
      </c>
      <c r="O26" s="18">
        <f t="shared" si="33"/>
        <v>0.94444444444444442</v>
      </c>
      <c r="P26" s="19">
        <f t="shared" si="34"/>
        <v>0</v>
      </c>
      <c r="Q26" s="23"/>
      <c r="R26" s="1">
        <f t="shared" si="35"/>
        <v>1</v>
      </c>
      <c r="S26" s="1">
        <v>17</v>
      </c>
      <c r="T26" s="1">
        <v>13</v>
      </c>
      <c r="U26" s="1"/>
      <c r="V26" s="1"/>
      <c r="W26" s="1">
        <v>3</v>
      </c>
      <c r="X26" s="1">
        <v>1</v>
      </c>
      <c r="Y26" s="18">
        <f t="shared" si="36"/>
        <v>0.94117647058823528</v>
      </c>
      <c r="Z26" s="19">
        <f t="shared" si="37"/>
        <v>0.17647058823529413</v>
      </c>
      <c r="AA26" s="23"/>
      <c r="AB26" s="1">
        <f t="shared" si="38"/>
        <v>0</v>
      </c>
      <c r="AC26" s="1">
        <v>17</v>
      </c>
      <c r="AD26" s="1">
        <v>7</v>
      </c>
      <c r="AE26" s="1"/>
      <c r="AF26" s="1"/>
      <c r="AG26" s="1">
        <v>8</v>
      </c>
      <c r="AH26" s="1">
        <v>2</v>
      </c>
      <c r="AI26" s="18">
        <f t="shared" si="39"/>
        <v>0.88235294117647056</v>
      </c>
      <c r="AJ26" s="19">
        <f t="shared" si="40"/>
        <v>0.47058823529411764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41</v>
      </c>
      <c r="D27" s="2"/>
      <c r="E27" s="2"/>
      <c r="F27" s="8">
        <v>41</v>
      </c>
      <c r="G27" s="23"/>
      <c r="H27" s="1">
        <f t="shared" si="32"/>
        <v>0</v>
      </c>
      <c r="I27" s="1">
        <v>41</v>
      </c>
      <c r="J27" s="1">
        <v>38</v>
      </c>
      <c r="K27" s="1"/>
      <c r="L27" s="1">
        <v>1</v>
      </c>
      <c r="M27" s="1"/>
      <c r="N27" s="1">
        <v>2</v>
      </c>
      <c r="O27" s="18">
        <f t="shared" si="33"/>
        <v>0.95121951219512191</v>
      </c>
      <c r="P27" s="19">
        <f t="shared" si="34"/>
        <v>0</v>
      </c>
      <c r="Q27" s="23">
        <v>2</v>
      </c>
      <c r="R27" s="1">
        <f t="shared" si="35"/>
        <v>4</v>
      </c>
      <c r="S27" s="1">
        <v>39</v>
      </c>
      <c r="T27" s="1">
        <v>24</v>
      </c>
      <c r="U27" s="1"/>
      <c r="V27" s="1"/>
      <c r="W27" s="1">
        <v>11</v>
      </c>
      <c r="X27" s="1">
        <v>4</v>
      </c>
      <c r="Y27" s="18">
        <f t="shared" si="36"/>
        <v>0.89743589743589747</v>
      </c>
      <c r="Z27" s="19">
        <f t="shared" si="37"/>
        <v>0.28205128205128205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29</v>
      </c>
      <c r="D28" s="2"/>
      <c r="E28" s="2"/>
      <c r="F28" s="9">
        <v>29</v>
      </c>
      <c r="G28" s="24"/>
      <c r="H28" s="25">
        <f t="shared" si="32"/>
        <v>0</v>
      </c>
      <c r="I28" s="25">
        <v>29</v>
      </c>
      <c r="J28" s="25">
        <v>25</v>
      </c>
      <c r="K28" s="10"/>
      <c r="L28" s="10">
        <v>3</v>
      </c>
      <c r="M28" s="10"/>
      <c r="N28" s="10">
        <v>1</v>
      </c>
      <c r="O28" s="20">
        <f t="shared" si="33"/>
        <v>0.96551724137931039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58</v>
      </c>
    </row>
    <row r="2" spans="1:106" x14ac:dyDescent="0.15">
      <c r="B2" s="14" t="str">
        <f>"Freshmen Retention - "&amp;$A$1</f>
        <v>Freshmen Retention - Humanities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>
        <v>1</v>
      </c>
      <c r="H5" s="1">
        <f>IF(ISNUMBER(I5),F5-I5+G5,"")</f>
        <v>0</v>
      </c>
      <c r="I5" s="1">
        <v>1</v>
      </c>
      <c r="J5" s="1">
        <v>1</v>
      </c>
      <c r="K5" s="4"/>
      <c r="L5" s="4"/>
      <c r="M5" s="4"/>
      <c r="N5" s="5"/>
      <c r="O5" s="16">
        <f>IF(I5="","",((J5+K5+L5+M5)/I5))</f>
        <v>1</v>
      </c>
      <c r="P5" s="17">
        <f>IF(I5="","",(M5/I5))</f>
        <v>0</v>
      </c>
      <c r="Q5" s="22">
        <v>1</v>
      </c>
      <c r="R5" s="1">
        <f t="shared" ref="R5:R14" si="1">IF(ISNUMBER(S5),I5-S5+Q5,"")</f>
        <v>0</v>
      </c>
      <c r="S5" s="1">
        <v>2</v>
      </c>
      <c r="T5" s="1">
        <v>2</v>
      </c>
      <c r="U5" s="4"/>
      <c r="V5" s="4"/>
      <c r="W5" s="4"/>
      <c r="X5" s="5"/>
      <c r="Y5" s="16">
        <f t="shared" ref="Y5:Y14" si="2">IF(S5="","",((T5+U5+V5+W5)/S5))</f>
        <v>1</v>
      </c>
      <c r="Z5" s="17">
        <f t="shared" ref="Z5:Z14" si="3">IF(S5="","",(W5/S5))</f>
        <v>0</v>
      </c>
      <c r="AA5" s="22">
        <v>2</v>
      </c>
      <c r="AB5" s="1">
        <f t="shared" ref="AB5:AB14" si="4">IF(ISNUMBER(AC5),S5-AC5+AA5,"")</f>
        <v>0</v>
      </c>
      <c r="AC5" s="1">
        <v>4</v>
      </c>
      <c r="AD5" s="1">
        <v>4</v>
      </c>
      <c r="AE5" s="4"/>
      <c r="AF5" s="4"/>
      <c r="AG5" s="4"/>
      <c r="AH5" s="5"/>
      <c r="AI5" s="16">
        <f t="shared" ref="AI5:AI14" si="5">IF(AC5="","",((AD5+AE5+AF5+AG5)/AC5))</f>
        <v>1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4</v>
      </c>
      <c r="AN5" s="1">
        <v>1</v>
      </c>
      <c r="AO5" s="4"/>
      <c r="AP5" s="4"/>
      <c r="AQ5" s="4">
        <v>2</v>
      </c>
      <c r="AR5" s="5">
        <v>1</v>
      </c>
      <c r="AS5" s="16">
        <f t="shared" ref="AS5:AS14" si="8">IF(AM5="","",((AN5+AO5+AP5+AQ5)/AM5))</f>
        <v>0.75</v>
      </c>
      <c r="AT5" s="17">
        <f t="shared" ref="AT5:AT14" si="9">IF(AM5="","",(AQ5/AM5))</f>
        <v>0.5</v>
      </c>
      <c r="AU5" s="22"/>
      <c r="AV5" s="1">
        <f t="shared" ref="AV5:AV14" si="10">IF(ISNUMBER(AW5),AM5-AW5+AU5,"")</f>
        <v>0</v>
      </c>
      <c r="AW5" s="1">
        <v>4</v>
      </c>
      <c r="AX5" s="1"/>
      <c r="AY5" s="4"/>
      <c r="AZ5" s="4"/>
      <c r="BA5" s="4">
        <v>3</v>
      </c>
      <c r="BB5" s="5">
        <v>1</v>
      </c>
      <c r="BC5" s="16">
        <f t="shared" ref="BC5:BC14" si="11">IF(AW5="","",((AX5+AY5+AZ5+BA5)/AW5))</f>
        <v>0.75</v>
      </c>
      <c r="BD5" s="17">
        <f t="shared" ref="BD5:BD14" si="12">IF(AW5="","",(BA5/AW5))</f>
        <v>0.75</v>
      </c>
      <c r="BE5" s="22"/>
      <c r="BF5" s="1">
        <f t="shared" ref="BF5:BF14" si="13">IF(ISNUMBER(BG5),AW5-BG5+BE5,"")</f>
        <v>0</v>
      </c>
      <c r="BG5" s="1">
        <v>4</v>
      </c>
      <c r="BH5" s="1">
        <v>1</v>
      </c>
      <c r="BI5" s="4"/>
      <c r="BJ5" s="4"/>
      <c r="BK5" s="4">
        <v>3</v>
      </c>
      <c r="BL5" s="5"/>
      <c r="BM5" s="16">
        <f t="shared" ref="BM5:BM14" si="14">IF(BG5="","",((BH5+BI5+BJ5+BK5)/BG5))</f>
        <v>1</v>
      </c>
      <c r="BN5" s="17">
        <f t="shared" ref="BN5:BN14" si="15">IF(BG5="","",(BK5/BG5))</f>
        <v>0.75</v>
      </c>
      <c r="BO5" s="22"/>
      <c r="BP5" s="1">
        <f t="shared" ref="BP5:BP14" si="16">IF(ISNUMBER(BQ5),BG5-BQ5+BO5,"")</f>
        <v>0</v>
      </c>
      <c r="BQ5" s="1">
        <v>4</v>
      </c>
      <c r="BR5" s="1"/>
      <c r="BS5" s="4"/>
      <c r="BT5" s="4"/>
      <c r="BU5" s="4">
        <v>3</v>
      </c>
      <c r="BV5" s="5">
        <v>1</v>
      </c>
      <c r="BW5" s="16">
        <f t="shared" ref="BW5:BW14" si="17">IF(BQ5="","",((BR5+BS5+BT5+BU5)/BQ5))</f>
        <v>0.75</v>
      </c>
      <c r="BX5" s="17">
        <f t="shared" ref="BX5:BX14" si="18">IF(BQ5="","",(BU5/BQ5))</f>
        <v>0.75</v>
      </c>
      <c r="BY5" s="22"/>
      <c r="BZ5" s="1">
        <f t="shared" ref="BZ5:BZ14" si="19">IF(ISNUMBER(CA5),BQ5-CA5+BY5,"")</f>
        <v>0</v>
      </c>
      <c r="CA5" s="1">
        <v>4</v>
      </c>
      <c r="CB5" s="1"/>
      <c r="CC5" s="4"/>
      <c r="CD5" s="4"/>
      <c r="CE5" s="4">
        <v>3</v>
      </c>
      <c r="CF5" s="5">
        <v>1</v>
      </c>
      <c r="CG5" s="16">
        <f t="shared" ref="CG5:CG14" si="20">IF(CA5="","",((CB5+CC5+CD5+CE5)/CA5))</f>
        <v>0.75</v>
      </c>
      <c r="CH5" s="17">
        <f t="shared" ref="CH5:CH14" si="21">IF(CA5="","",(CE5/CA5))</f>
        <v>0.75</v>
      </c>
      <c r="CI5" s="22"/>
      <c r="CJ5" s="1">
        <f t="shared" ref="CJ5:CJ14" si="22">IF(ISNUMBER(CK5),CA5-CK5+CI5,"")</f>
        <v>0</v>
      </c>
      <c r="CK5" s="1">
        <v>4</v>
      </c>
      <c r="CL5" s="1"/>
      <c r="CM5" s="4"/>
      <c r="CN5" s="4"/>
      <c r="CO5" s="4">
        <v>3</v>
      </c>
      <c r="CP5" s="5">
        <v>1</v>
      </c>
      <c r="CQ5" s="16">
        <f t="shared" ref="CQ5:CQ14" si="23">IF(CK5="","",((CL5+CM5+CN5+CO5)/CK5))</f>
        <v>0.75</v>
      </c>
      <c r="CR5" s="17">
        <f t="shared" ref="CR5:CR14" si="24">IF(CK5="","",(CO5/CK5))</f>
        <v>0.75</v>
      </c>
      <c r="CS5" s="22"/>
      <c r="CT5" s="1">
        <f t="shared" ref="CT5:CT14" si="25">IF(ISNUMBER(CU5),CK5-CU5+CS5,"")</f>
        <v>0</v>
      </c>
      <c r="CU5" s="1">
        <v>4</v>
      </c>
      <c r="CV5" s="1"/>
      <c r="CW5" s="4"/>
      <c r="CX5" s="4"/>
      <c r="CY5" s="4">
        <v>3</v>
      </c>
      <c r="CZ5" s="5">
        <v>1</v>
      </c>
      <c r="DA5" s="16">
        <f t="shared" ref="DA5:DA14" si="26">IF(CU5="","",((CV5+CW5+CX5+CY5)/CU5))</f>
        <v>0.75</v>
      </c>
      <c r="DB5" s="17">
        <f t="shared" ref="DB5:DB14" si="27">IF(CU5="","",(CY5/CU5))</f>
        <v>0.75</v>
      </c>
    </row>
    <row r="6" spans="1:106" ht="14" x14ac:dyDescent="0.15">
      <c r="B6" s="4" t="s">
        <v>22</v>
      </c>
      <c r="C6" s="2">
        <f t="shared" si="0"/>
        <v>1</v>
      </c>
      <c r="D6" s="2"/>
      <c r="E6" s="2"/>
      <c r="F6" s="8">
        <v>1</v>
      </c>
      <c r="G6" s="23"/>
      <c r="H6" s="1">
        <f t="shared" ref="H6:H14" si="28">IF(ISNUMBER(I6),F6-I6+G6,"")</f>
        <v>0</v>
      </c>
      <c r="I6" s="1">
        <v>1</v>
      </c>
      <c r="J6" s="1">
        <v>1</v>
      </c>
      <c r="K6" s="1"/>
      <c r="L6" s="1"/>
      <c r="M6" s="1"/>
      <c r="N6" s="1"/>
      <c r="O6" s="16">
        <f t="shared" ref="O6:O14" si="29">IF(I6="","",((J6+K6+L6+M6)/I6))</f>
        <v>1</v>
      </c>
      <c r="P6" s="17">
        <f t="shared" ref="P6:P14" si="30">IF(I6="","",(M6/I6))</f>
        <v>0</v>
      </c>
      <c r="Q6" s="23"/>
      <c r="R6" s="1" t="str">
        <f t="shared" si="1"/>
        <v/>
      </c>
      <c r="S6" s="1"/>
      <c r="T6" s="1"/>
      <c r="U6" s="1"/>
      <c r="V6" s="1"/>
      <c r="W6" s="1"/>
      <c r="X6" s="1"/>
      <c r="Y6" s="16" t="str">
        <f t="shared" si="2"/>
        <v/>
      </c>
      <c r="Z6" s="17" t="str">
        <f t="shared" si="3"/>
        <v/>
      </c>
      <c r="AA6" s="23"/>
      <c r="AB6" s="1" t="str">
        <f t="shared" si="4"/>
        <v/>
      </c>
      <c r="AC6" s="1"/>
      <c r="AD6" s="1"/>
      <c r="AE6" s="1"/>
      <c r="AF6" s="1"/>
      <c r="AG6" s="1"/>
      <c r="AH6" s="1"/>
      <c r="AI6" s="16" t="str">
        <f t="shared" si="5"/>
        <v/>
      </c>
      <c r="AJ6" s="17" t="str">
        <f t="shared" si="6"/>
        <v/>
      </c>
      <c r="AK6" s="23"/>
      <c r="AL6" s="1">
        <f t="shared" si="7"/>
        <v>-2</v>
      </c>
      <c r="AM6" s="1">
        <v>2</v>
      </c>
      <c r="AN6" s="1">
        <v>1</v>
      </c>
      <c r="AO6" s="1"/>
      <c r="AP6" s="1"/>
      <c r="AQ6" s="1">
        <v>1</v>
      </c>
      <c r="AR6" s="1"/>
      <c r="AS6" s="16">
        <f t="shared" si="8"/>
        <v>1</v>
      </c>
      <c r="AT6" s="17">
        <f t="shared" si="9"/>
        <v>0.5</v>
      </c>
      <c r="AU6" s="23"/>
      <c r="AV6" s="1">
        <f t="shared" si="10"/>
        <v>0</v>
      </c>
      <c r="AW6" s="1">
        <v>2</v>
      </c>
      <c r="AX6" s="1"/>
      <c r="AY6" s="1"/>
      <c r="AZ6" s="1"/>
      <c r="BA6" s="1">
        <v>2</v>
      </c>
      <c r="BB6" s="1"/>
      <c r="BC6" s="16">
        <f t="shared" si="11"/>
        <v>1</v>
      </c>
      <c r="BD6" s="17">
        <f t="shared" si="12"/>
        <v>1</v>
      </c>
      <c r="BE6" s="23"/>
      <c r="BF6" s="1">
        <f t="shared" si="13"/>
        <v>0</v>
      </c>
      <c r="BG6" s="1">
        <v>2</v>
      </c>
      <c r="BH6" s="1"/>
      <c r="BI6" s="1"/>
      <c r="BJ6" s="1"/>
      <c r="BK6" s="1">
        <v>2</v>
      </c>
      <c r="BL6" s="1"/>
      <c r="BM6" s="16">
        <f t="shared" si="14"/>
        <v>1</v>
      </c>
      <c r="BN6" s="17">
        <f t="shared" si="15"/>
        <v>1</v>
      </c>
      <c r="BO6" s="23"/>
      <c r="BP6" s="1">
        <f t="shared" si="16"/>
        <v>0</v>
      </c>
      <c r="BQ6" s="1">
        <v>2</v>
      </c>
      <c r="BR6" s="1"/>
      <c r="BS6" s="1"/>
      <c r="BT6" s="1"/>
      <c r="BU6" s="1">
        <v>2</v>
      </c>
      <c r="BV6" s="1"/>
      <c r="BW6" s="16">
        <f t="shared" si="17"/>
        <v>1</v>
      </c>
      <c r="BX6" s="17">
        <f t="shared" si="18"/>
        <v>1</v>
      </c>
      <c r="BY6" s="23"/>
      <c r="BZ6" s="1">
        <f t="shared" si="19"/>
        <v>0</v>
      </c>
      <c r="CA6" s="1">
        <v>2</v>
      </c>
      <c r="CB6" s="1"/>
      <c r="CC6" s="1"/>
      <c r="CD6" s="1"/>
      <c r="CE6" s="1">
        <v>2</v>
      </c>
      <c r="CF6" s="1"/>
      <c r="CG6" s="16">
        <f t="shared" si="20"/>
        <v>1</v>
      </c>
      <c r="CH6" s="17">
        <f t="shared" si="21"/>
        <v>1</v>
      </c>
      <c r="CI6" s="23"/>
      <c r="CJ6" s="1">
        <f t="shared" si="22"/>
        <v>0</v>
      </c>
      <c r="CK6" s="1">
        <v>2</v>
      </c>
      <c r="CL6" s="1"/>
      <c r="CM6" s="1"/>
      <c r="CN6" s="1"/>
      <c r="CO6" s="1">
        <v>2</v>
      </c>
      <c r="CP6" s="1"/>
      <c r="CQ6" s="16">
        <f t="shared" si="23"/>
        <v>1</v>
      </c>
      <c r="CR6" s="17">
        <f t="shared" si="24"/>
        <v>1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3</v>
      </c>
      <c r="D7" s="2"/>
      <c r="E7" s="2"/>
      <c r="F7" s="8">
        <v>3</v>
      </c>
      <c r="G7" s="23"/>
      <c r="H7" s="1">
        <f t="shared" si="28"/>
        <v>0</v>
      </c>
      <c r="I7" s="1">
        <v>3</v>
      </c>
      <c r="J7" s="1">
        <v>1</v>
      </c>
      <c r="K7" s="1"/>
      <c r="L7" s="1"/>
      <c r="M7" s="1"/>
      <c r="N7" s="1">
        <v>2</v>
      </c>
      <c r="O7" s="16">
        <f t="shared" si="29"/>
        <v>0.33333333333333331</v>
      </c>
      <c r="P7" s="17">
        <f t="shared" si="30"/>
        <v>0</v>
      </c>
      <c r="Q7" s="23">
        <v>1</v>
      </c>
      <c r="R7" s="1">
        <f t="shared" si="1"/>
        <v>0</v>
      </c>
      <c r="S7" s="1">
        <v>4</v>
      </c>
      <c r="T7" s="1">
        <v>2</v>
      </c>
      <c r="U7" s="1"/>
      <c r="V7" s="1"/>
      <c r="W7" s="1"/>
      <c r="X7" s="1">
        <v>2</v>
      </c>
      <c r="Y7" s="16">
        <f t="shared" si="2"/>
        <v>0.5</v>
      </c>
      <c r="Z7" s="17">
        <f t="shared" si="3"/>
        <v>0</v>
      </c>
      <c r="AA7" s="23">
        <v>1</v>
      </c>
      <c r="AB7" s="1">
        <f t="shared" si="4"/>
        <v>0</v>
      </c>
      <c r="AC7" s="1">
        <v>5</v>
      </c>
      <c r="AD7" s="1">
        <v>3</v>
      </c>
      <c r="AE7" s="1"/>
      <c r="AF7" s="1"/>
      <c r="AG7" s="1"/>
      <c r="AH7" s="1">
        <v>2</v>
      </c>
      <c r="AI7" s="16">
        <f t="shared" si="5"/>
        <v>0.6</v>
      </c>
      <c r="AJ7" s="17">
        <f t="shared" si="6"/>
        <v>0</v>
      </c>
      <c r="AK7" s="23">
        <v>1</v>
      </c>
      <c r="AL7" s="1">
        <f t="shared" si="7"/>
        <v>0</v>
      </c>
      <c r="AM7" s="1">
        <v>6</v>
      </c>
      <c r="AN7" s="1">
        <v>2</v>
      </c>
      <c r="AO7" s="1"/>
      <c r="AP7" s="1">
        <v>1</v>
      </c>
      <c r="AQ7" s="1">
        <v>1</v>
      </c>
      <c r="AR7" s="1">
        <v>2</v>
      </c>
      <c r="AS7" s="16">
        <f t="shared" si="8"/>
        <v>0.66666666666666663</v>
      </c>
      <c r="AT7" s="17">
        <f t="shared" si="9"/>
        <v>0.16666666666666666</v>
      </c>
      <c r="AU7" s="23"/>
      <c r="AV7" s="1">
        <f t="shared" si="10"/>
        <v>0</v>
      </c>
      <c r="AW7" s="1">
        <v>6</v>
      </c>
      <c r="AX7" s="1"/>
      <c r="AY7" s="1"/>
      <c r="AZ7" s="1">
        <v>1</v>
      </c>
      <c r="BA7" s="1">
        <v>3</v>
      </c>
      <c r="BB7" s="1">
        <v>2</v>
      </c>
      <c r="BC7" s="16">
        <f t="shared" si="11"/>
        <v>0.66666666666666663</v>
      </c>
      <c r="BD7" s="17">
        <f t="shared" si="12"/>
        <v>0.5</v>
      </c>
      <c r="BE7" s="23"/>
      <c r="BF7" s="1">
        <f t="shared" si="13"/>
        <v>0</v>
      </c>
      <c r="BG7" s="1">
        <v>6</v>
      </c>
      <c r="BH7" s="1"/>
      <c r="BI7" s="1"/>
      <c r="BJ7" s="1"/>
      <c r="BK7" s="1">
        <v>3</v>
      </c>
      <c r="BL7" s="1">
        <v>3</v>
      </c>
      <c r="BM7" s="16">
        <f t="shared" si="14"/>
        <v>0.5</v>
      </c>
      <c r="BN7" s="17">
        <f t="shared" si="15"/>
        <v>0.5</v>
      </c>
      <c r="BO7" s="23"/>
      <c r="BP7" s="1">
        <f t="shared" si="16"/>
        <v>0</v>
      </c>
      <c r="BQ7" s="1">
        <v>6</v>
      </c>
      <c r="BR7" s="1"/>
      <c r="BS7" s="1"/>
      <c r="BT7" s="1"/>
      <c r="BU7" s="1">
        <v>3</v>
      </c>
      <c r="BV7" s="1">
        <v>3</v>
      </c>
      <c r="BW7" s="16">
        <f t="shared" si="17"/>
        <v>0.5</v>
      </c>
      <c r="BX7" s="17">
        <f t="shared" si="18"/>
        <v>0.5</v>
      </c>
      <c r="BY7" s="23"/>
      <c r="BZ7" s="1">
        <f t="shared" si="19"/>
        <v>0</v>
      </c>
      <c r="CA7" s="1">
        <v>6</v>
      </c>
      <c r="CB7" s="1"/>
      <c r="CC7" s="1"/>
      <c r="CD7" s="1"/>
      <c r="CE7" s="1">
        <v>3</v>
      </c>
      <c r="CF7" s="1">
        <v>3</v>
      </c>
      <c r="CG7" s="16">
        <f t="shared" si="20"/>
        <v>0.5</v>
      </c>
      <c r="CH7" s="17">
        <f t="shared" si="21"/>
        <v>0.5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2</v>
      </c>
      <c r="D8" s="2"/>
      <c r="E8" s="2"/>
      <c r="F8" s="8">
        <v>2</v>
      </c>
      <c r="G8" s="23">
        <v>2</v>
      </c>
      <c r="H8" s="1">
        <f t="shared" si="28"/>
        <v>1</v>
      </c>
      <c r="I8" s="1">
        <v>3</v>
      </c>
      <c r="J8" s="1">
        <v>3</v>
      </c>
      <c r="K8" s="1"/>
      <c r="L8" s="1"/>
      <c r="M8" s="1"/>
      <c r="N8" s="1"/>
      <c r="O8" s="16">
        <f t="shared" si="29"/>
        <v>1</v>
      </c>
      <c r="P8" s="17">
        <f t="shared" si="30"/>
        <v>0</v>
      </c>
      <c r="Q8" s="23">
        <v>1</v>
      </c>
      <c r="R8" s="1">
        <f t="shared" si="1"/>
        <v>0</v>
      </c>
      <c r="S8" s="1">
        <v>4</v>
      </c>
      <c r="T8" s="1">
        <v>3</v>
      </c>
      <c r="U8" s="1"/>
      <c r="V8" s="1"/>
      <c r="W8" s="1"/>
      <c r="X8" s="1">
        <v>1</v>
      </c>
      <c r="Y8" s="16">
        <f t="shared" si="2"/>
        <v>0.75</v>
      </c>
      <c r="Z8" s="17">
        <f t="shared" si="3"/>
        <v>0</v>
      </c>
      <c r="AA8" s="23">
        <v>1</v>
      </c>
      <c r="AB8" s="1">
        <f t="shared" si="4"/>
        <v>0</v>
      </c>
      <c r="AC8" s="1">
        <v>5</v>
      </c>
      <c r="AD8" s="1">
        <v>4</v>
      </c>
      <c r="AE8" s="1"/>
      <c r="AF8" s="1"/>
      <c r="AG8" s="1"/>
      <c r="AH8" s="1">
        <v>1</v>
      </c>
      <c r="AI8" s="16">
        <f t="shared" si="5"/>
        <v>0.8</v>
      </c>
      <c r="AJ8" s="17">
        <f t="shared" si="6"/>
        <v>0</v>
      </c>
      <c r="AK8" s="23"/>
      <c r="AL8" s="1">
        <f t="shared" si="7"/>
        <v>0</v>
      </c>
      <c r="AM8" s="1">
        <v>5</v>
      </c>
      <c r="AN8" s="1">
        <v>1</v>
      </c>
      <c r="AO8" s="1"/>
      <c r="AP8" s="1"/>
      <c r="AQ8" s="1">
        <v>3</v>
      </c>
      <c r="AR8" s="1">
        <v>1</v>
      </c>
      <c r="AS8" s="16">
        <f t="shared" si="8"/>
        <v>0.8</v>
      </c>
      <c r="AT8" s="17">
        <f t="shared" si="9"/>
        <v>0.6</v>
      </c>
      <c r="AU8" s="23"/>
      <c r="AV8" s="1">
        <f t="shared" si="10"/>
        <v>0</v>
      </c>
      <c r="AW8" s="1">
        <v>5</v>
      </c>
      <c r="AX8" s="1"/>
      <c r="AY8" s="1"/>
      <c r="AZ8" s="1"/>
      <c r="BA8" s="1">
        <v>4</v>
      </c>
      <c r="BB8" s="1">
        <v>1</v>
      </c>
      <c r="BC8" s="16">
        <f t="shared" si="11"/>
        <v>0.8</v>
      </c>
      <c r="BD8" s="17">
        <f t="shared" si="12"/>
        <v>0.8</v>
      </c>
      <c r="BE8" s="23"/>
      <c r="BF8" s="1">
        <f t="shared" si="13"/>
        <v>0</v>
      </c>
      <c r="BG8" s="1">
        <v>5</v>
      </c>
      <c r="BH8" s="1"/>
      <c r="BI8" s="1"/>
      <c r="BJ8" s="1"/>
      <c r="BK8" s="1">
        <v>4</v>
      </c>
      <c r="BL8" s="1">
        <v>1</v>
      </c>
      <c r="BM8" s="16">
        <f t="shared" si="14"/>
        <v>0.8</v>
      </c>
      <c r="BN8" s="17">
        <f t="shared" si="15"/>
        <v>0.8</v>
      </c>
      <c r="BO8" s="23"/>
      <c r="BP8" s="1">
        <f t="shared" si="16"/>
        <v>0</v>
      </c>
      <c r="BQ8" s="1">
        <v>5</v>
      </c>
      <c r="BR8" s="1"/>
      <c r="BS8" s="1"/>
      <c r="BT8" s="1"/>
      <c r="BU8" s="1">
        <v>4</v>
      </c>
      <c r="BV8" s="1">
        <v>1</v>
      </c>
      <c r="BW8" s="16">
        <f t="shared" si="17"/>
        <v>0.8</v>
      </c>
      <c r="BX8" s="17">
        <f t="shared" si="18"/>
        <v>0.8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4</v>
      </c>
      <c r="D9" s="2"/>
      <c r="E9" s="2"/>
      <c r="F9" s="8">
        <v>4</v>
      </c>
      <c r="G9" s="23"/>
      <c r="H9" s="1">
        <f t="shared" si="28"/>
        <v>0</v>
      </c>
      <c r="I9" s="1">
        <v>4</v>
      </c>
      <c r="J9" s="1">
        <v>3</v>
      </c>
      <c r="K9" s="1"/>
      <c r="L9" s="1"/>
      <c r="M9" s="1"/>
      <c r="N9" s="1">
        <v>1</v>
      </c>
      <c r="O9" s="16">
        <f t="shared" si="29"/>
        <v>0.75</v>
      </c>
      <c r="P9" s="17">
        <f t="shared" si="30"/>
        <v>0</v>
      </c>
      <c r="Q9" s="23">
        <v>2</v>
      </c>
      <c r="R9" s="1">
        <f t="shared" si="1"/>
        <v>1</v>
      </c>
      <c r="S9" s="1">
        <v>5</v>
      </c>
      <c r="T9" s="1">
        <v>4</v>
      </c>
      <c r="U9" s="1"/>
      <c r="V9" s="1"/>
      <c r="W9" s="1"/>
      <c r="X9" s="1">
        <v>1</v>
      </c>
      <c r="Y9" s="16">
        <f t="shared" si="2"/>
        <v>0.8</v>
      </c>
      <c r="Z9" s="17">
        <f t="shared" si="3"/>
        <v>0</v>
      </c>
      <c r="AA9" s="23">
        <v>1</v>
      </c>
      <c r="AB9" s="1">
        <f t="shared" si="4"/>
        <v>0</v>
      </c>
      <c r="AC9" s="1">
        <v>6</v>
      </c>
      <c r="AD9" s="1">
        <v>4</v>
      </c>
      <c r="AE9" s="1"/>
      <c r="AF9" s="1"/>
      <c r="AG9" s="1"/>
      <c r="AH9" s="1">
        <v>2</v>
      </c>
      <c r="AI9" s="16">
        <f t="shared" si="5"/>
        <v>0.66666666666666663</v>
      </c>
      <c r="AJ9" s="17">
        <f t="shared" si="6"/>
        <v>0</v>
      </c>
      <c r="AK9" s="23"/>
      <c r="AL9" s="1">
        <f t="shared" si="7"/>
        <v>0</v>
      </c>
      <c r="AM9" s="1">
        <v>6</v>
      </c>
      <c r="AN9" s="1">
        <v>4</v>
      </c>
      <c r="AO9" s="1"/>
      <c r="AP9" s="1"/>
      <c r="AQ9" s="1"/>
      <c r="AR9" s="1">
        <v>2</v>
      </c>
      <c r="AS9" s="16">
        <f t="shared" si="8"/>
        <v>0.66666666666666663</v>
      </c>
      <c r="AT9" s="17">
        <f t="shared" si="9"/>
        <v>0</v>
      </c>
      <c r="AU9" s="23"/>
      <c r="AV9" s="1">
        <f t="shared" si="10"/>
        <v>1</v>
      </c>
      <c r="AW9" s="1">
        <v>5</v>
      </c>
      <c r="AX9" s="1">
        <v>1</v>
      </c>
      <c r="AY9" s="1"/>
      <c r="AZ9" s="1"/>
      <c r="BA9" s="1">
        <v>1</v>
      </c>
      <c r="BB9" s="1">
        <v>3</v>
      </c>
      <c r="BC9" s="16">
        <f t="shared" si="11"/>
        <v>0.4</v>
      </c>
      <c r="BD9" s="17">
        <f t="shared" si="12"/>
        <v>0.2</v>
      </c>
      <c r="BE9" s="23"/>
      <c r="BF9" s="1">
        <f t="shared" si="13"/>
        <v>0</v>
      </c>
      <c r="BG9" s="1">
        <v>5</v>
      </c>
      <c r="BH9" s="1">
        <v>1</v>
      </c>
      <c r="BI9" s="1"/>
      <c r="BJ9" s="1"/>
      <c r="BK9" s="1">
        <v>2</v>
      </c>
      <c r="BL9" s="1">
        <v>2</v>
      </c>
      <c r="BM9" s="16">
        <f t="shared" si="14"/>
        <v>0.6</v>
      </c>
      <c r="BN9" s="17">
        <f t="shared" si="15"/>
        <v>0.4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1</v>
      </c>
      <c r="D10" s="2"/>
      <c r="E10" s="2"/>
      <c r="F10" s="8">
        <v>1</v>
      </c>
      <c r="G10" s="23">
        <v>3</v>
      </c>
      <c r="H10" s="1">
        <f t="shared" si="28"/>
        <v>0</v>
      </c>
      <c r="I10" s="1">
        <v>4</v>
      </c>
      <c r="J10" s="1">
        <v>3</v>
      </c>
      <c r="K10" s="1"/>
      <c r="L10" s="1"/>
      <c r="M10" s="1"/>
      <c r="N10" s="1">
        <v>1</v>
      </c>
      <c r="O10" s="16">
        <f t="shared" si="29"/>
        <v>0.75</v>
      </c>
      <c r="P10" s="17">
        <f t="shared" si="30"/>
        <v>0</v>
      </c>
      <c r="Q10" s="23"/>
      <c r="R10" s="1">
        <f t="shared" si="1"/>
        <v>0</v>
      </c>
      <c r="S10" s="1">
        <v>4</v>
      </c>
      <c r="T10" s="1">
        <v>2</v>
      </c>
      <c r="U10" s="1"/>
      <c r="V10" s="1">
        <v>1</v>
      </c>
      <c r="W10" s="1"/>
      <c r="X10" s="1">
        <v>1</v>
      </c>
      <c r="Y10" s="16">
        <f t="shared" si="2"/>
        <v>0.75</v>
      </c>
      <c r="Z10" s="17">
        <f t="shared" si="3"/>
        <v>0</v>
      </c>
      <c r="AA10" s="23"/>
      <c r="AB10" s="1">
        <f t="shared" si="4"/>
        <v>0</v>
      </c>
      <c r="AC10" s="1">
        <v>4</v>
      </c>
      <c r="AD10" s="1">
        <v>1</v>
      </c>
      <c r="AE10" s="1"/>
      <c r="AF10" s="1"/>
      <c r="AG10" s="1"/>
      <c r="AH10" s="1">
        <v>3</v>
      </c>
      <c r="AI10" s="16">
        <f t="shared" si="5"/>
        <v>0.25</v>
      </c>
      <c r="AJ10" s="17">
        <f t="shared" si="6"/>
        <v>0</v>
      </c>
      <c r="AK10" s="23">
        <v>1</v>
      </c>
      <c r="AL10" s="1">
        <f t="shared" si="7"/>
        <v>0</v>
      </c>
      <c r="AM10" s="1">
        <v>5</v>
      </c>
      <c r="AN10" s="1">
        <v>2</v>
      </c>
      <c r="AO10" s="1"/>
      <c r="AP10" s="1"/>
      <c r="AQ10" s="1"/>
      <c r="AR10" s="1">
        <v>3</v>
      </c>
      <c r="AS10" s="16">
        <f t="shared" si="8"/>
        <v>0.4</v>
      </c>
      <c r="AT10" s="17">
        <f t="shared" si="9"/>
        <v>0</v>
      </c>
      <c r="AU10" s="23"/>
      <c r="AV10" s="1">
        <f t="shared" si="10"/>
        <v>0</v>
      </c>
      <c r="AW10" s="1">
        <v>5</v>
      </c>
      <c r="AX10" s="1"/>
      <c r="AY10" s="1"/>
      <c r="AZ10" s="1"/>
      <c r="BA10" s="1">
        <v>2</v>
      </c>
      <c r="BB10" s="1">
        <v>3</v>
      </c>
      <c r="BC10" s="16">
        <f t="shared" si="11"/>
        <v>0.4</v>
      </c>
      <c r="BD10" s="17">
        <f t="shared" si="12"/>
        <v>0.4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e">
        <f>#REF!</f>
        <v>#REF!</v>
      </c>
      <c r="C11" s="2">
        <f t="shared" si="0"/>
        <v>0</v>
      </c>
      <c r="D11" s="2"/>
      <c r="E11" s="2"/>
      <c r="F11" s="8"/>
      <c r="G11" s="23">
        <v>1</v>
      </c>
      <c r="H11" s="1">
        <f t="shared" si="28"/>
        <v>0</v>
      </c>
      <c r="I11" s="1">
        <v>1</v>
      </c>
      <c r="J11" s="1">
        <v>1</v>
      </c>
      <c r="K11" s="1"/>
      <c r="L11" s="1"/>
      <c r="M11" s="1"/>
      <c r="N11" s="1"/>
      <c r="O11" s="16">
        <f t="shared" si="29"/>
        <v>1</v>
      </c>
      <c r="P11" s="17">
        <f t="shared" si="30"/>
        <v>0</v>
      </c>
      <c r="Q11" s="23"/>
      <c r="R11" s="1">
        <f t="shared" si="1"/>
        <v>0</v>
      </c>
      <c r="S11" s="1">
        <v>1</v>
      </c>
      <c r="T11" s="1">
        <v>1</v>
      </c>
      <c r="U11" s="1"/>
      <c r="V11" s="1"/>
      <c r="W11" s="1"/>
      <c r="X11" s="1"/>
      <c r="Y11" s="16">
        <f t="shared" si="2"/>
        <v>1</v>
      </c>
      <c r="Z11" s="17">
        <f t="shared" si="3"/>
        <v>0</v>
      </c>
      <c r="AA11" s="23"/>
      <c r="AB11" s="1">
        <f t="shared" si="4"/>
        <v>0</v>
      </c>
      <c r="AC11" s="1">
        <v>1</v>
      </c>
      <c r="AD11" s="1"/>
      <c r="AE11" s="1"/>
      <c r="AF11" s="1"/>
      <c r="AG11" s="1"/>
      <c r="AH11" s="1">
        <v>1</v>
      </c>
      <c r="AI11" s="16">
        <f t="shared" si="5"/>
        <v>0</v>
      </c>
      <c r="AJ11" s="17">
        <f t="shared" si="6"/>
        <v>0</v>
      </c>
      <c r="AK11" s="23"/>
      <c r="AL11" s="1">
        <f t="shared" si="7"/>
        <v>0</v>
      </c>
      <c r="AM11" s="1">
        <v>1</v>
      </c>
      <c r="AN11" s="1"/>
      <c r="AO11" s="1"/>
      <c r="AP11" s="1"/>
      <c r="AQ11" s="1"/>
      <c r="AR11" s="1">
        <v>1</v>
      </c>
      <c r="AS11" s="16">
        <f t="shared" si="8"/>
        <v>0</v>
      </c>
      <c r="AT11" s="17">
        <f t="shared" si="9"/>
        <v>0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</v>
      </c>
      <c r="D12" s="2"/>
      <c r="E12" s="2"/>
      <c r="F12" s="8">
        <v>2</v>
      </c>
      <c r="G12" s="23">
        <v>3</v>
      </c>
      <c r="H12" s="1">
        <f t="shared" si="28"/>
        <v>0</v>
      </c>
      <c r="I12" s="1">
        <v>5</v>
      </c>
      <c r="J12" s="1">
        <v>5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>
        <v>2</v>
      </c>
      <c r="R12" s="1">
        <f t="shared" si="1"/>
        <v>0</v>
      </c>
      <c r="S12" s="1">
        <v>7</v>
      </c>
      <c r="T12" s="1">
        <v>6</v>
      </c>
      <c r="U12" s="1"/>
      <c r="V12" s="1">
        <v>1</v>
      </c>
      <c r="W12" s="1"/>
      <c r="X12" s="1"/>
      <c r="Y12" s="18">
        <f t="shared" si="2"/>
        <v>1</v>
      </c>
      <c r="Z12" s="19">
        <f t="shared" si="3"/>
        <v>0</v>
      </c>
      <c r="AA12" s="23"/>
      <c r="AB12" s="1">
        <f t="shared" si="4"/>
        <v>0</v>
      </c>
      <c r="AC12" s="1">
        <v>7</v>
      </c>
      <c r="AD12" s="1">
        <v>5</v>
      </c>
      <c r="AE12" s="1"/>
      <c r="AF12" s="1">
        <v>1</v>
      </c>
      <c r="AG12" s="1"/>
      <c r="AH12" s="1">
        <v>1</v>
      </c>
      <c r="AI12" s="18">
        <f t="shared" si="5"/>
        <v>0.8571428571428571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e">
        <f>#REF!</f>
        <v>#REF!</v>
      </c>
      <c r="C13" s="2">
        <f t="shared" si="0"/>
        <v>0</v>
      </c>
      <c r="D13" s="2"/>
      <c r="E13" s="2"/>
      <c r="F13" s="8"/>
      <c r="G13" s="23"/>
      <c r="H13" s="1" t="str">
        <f t="shared" si="28"/>
        <v/>
      </c>
      <c r="I13" s="1"/>
      <c r="J13" s="1"/>
      <c r="K13" s="1"/>
      <c r="L13" s="1"/>
      <c r="M13" s="1"/>
      <c r="N13" s="1"/>
      <c r="O13" s="18" t="str">
        <f t="shared" si="29"/>
        <v/>
      </c>
      <c r="P13" s="19" t="str">
        <f t="shared" si="30"/>
        <v/>
      </c>
      <c r="Q13" s="23">
        <v>1</v>
      </c>
      <c r="R13" s="1">
        <f t="shared" si="1"/>
        <v>0</v>
      </c>
      <c r="S13" s="1">
        <v>1</v>
      </c>
      <c r="T13" s="1">
        <v>1</v>
      </c>
      <c r="U13" s="1"/>
      <c r="V13" s="1"/>
      <c r="W13" s="1"/>
      <c r="X13" s="1"/>
      <c r="Y13" s="18">
        <f t="shared" si="2"/>
        <v>1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2</v>
      </c>
      <c r="D14" s="2"/>
      <c r="E14" s="2"/>
      <c r="F14" s="9">
        <v>2</v>
      </c>
      <c r="G14" s="24"/>
      <c r="H14" s="25">
        <f t="shared" si="28"/>
        <v>1</v>
      </c>
      <c r="I14" s="25">
        <v>1</v>
      </c>
      <c r="J14" s="25"/>
      <c r="K14" s="10"/>
      <c r="L14" s="10"/>
      <c r="M14" s="10"/>
      <c r="N14" s="10">
        <v>1</v>
      </c>
      <c r="O14" s="20">
        <f t="shared" si="29"/>
        <v>0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Humanities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</v>
      </c>
      <c r="D19" s="3"/>
      <c r="E19" s="3"/>
      <c r="F19" s="8">
        <v>1</v>
      </c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/>
      <c r="AB19" s="1" t="str">
        <f t="shared" ref="AB19:AB28" si="38">IF(ISNUMBER(AC19),S19-AC19+AA19,"")</f>
        <v/>
      </c>
      <c r="AC19" s="1"/>
      <c r="AD19" s="1"/>
      <c r="AE19" s="4"/>
      <c r="AF19" s="4"/>
      <c r="AG19" s="4"/>
      <c r="AH19" s="5"/>
      <c r="AI19" s="16" t="str">
        <f t="shared" ref="AI19:AI28" si="39">IF(AC19="","",((AD19+AE19+AF19+AG19)/AC19))</f>
        <v/>
      </c>
      <c r="AJ19" s="17" t="str">
        <f t="shared" ref="AJ19:AJ28" si="40">IF(AC19="","",(AG19/AC19))</f>
        <v/>
      </c>
      <c r="AK19" s="22"/>
      <c r="AL19" s="1" t="str">
        <f t="shared" ref="AL19:AL28" si="41">IF(ISNUMBER(AM19),AC19-AM19+AK19,"")</f>
        <v/>
      </c>
      <c r="AM19" s="1"/>
      <c r="AN19" s="1"/>
      <c r="AO19" s="4"/>
      <c r="AP19" s="4"/>
      <c r="AQ19" s="4"/>
      <c r="AR19" s="5"/>
      <c r="AS19" s="16" t="str">
        <f t="shared" ref="AS19:AS28" si="42">IF(AM19="","",((AN19+AO19+AP19+AQ19)/AM19))</f>
        <v/>
      </c>
      <c r="AT19" s="17" t="str">
        <f t="shared" ref="AT19:AT28" si="43">IF(AM19="","",(AQ19/AM19))</f>
        <v/>
      </c>
      <c r="AU19" s="22"/>
      <c r="AV19" s="1" t="str">
        <f t="shared" ref="AV19:AV28" si="44">IF(ISNUMBER(AW19),AM19-AW19+AU19,"")</f>
        <v/>
      </c>
      <c r="AW19" s="1"/>
      <c r="AX19" s="1"/>
      <c r="AY19" s="4"/>
      <c r="AZ19" s="4"/>
      <c r="BA19" s="4"/>
      <c r="BB19" s="5"/>
      <c r="BC19" s="16" t="str">
        <f t="shared" ref="BC19:BC28" si="45">IF(AW19="","",((AX19+AY19+AZ19+BA19)/AW19))</f>
        <v/>
      </c>
      <c r="BD19" s="17" t="str">
        <f t="shared" ref="BD19:BD28" si="46">IF(AW19="","",(BA19/AW19))</f>
        <v/>
      </c>
      <c r="BE19" s="22"/>
      <c r="BF19" s="1" t="str">
        <f t="shared" ref="BF19:BF28" si="47">IF(ISNUMBER(BG19),AW19-BG19+BE19,"")</f>
        <v/>
      </c>
      <c r="BG19" s="1"/>
      <c r="BH19" s="1"/>
      <c r="BI19" s="4"/>
      <c r="BJ19" s="4"/>
      <c r="BK19" s="4"/>
      <c r="BL19" s="5"/>
      <c r="BM19" s="16" t="str">
        <f t="shared" ref="BM19:BM28" si="48">IF(BG19="","",((BH19+BI19+BJ19+BK19)/BG19))</f>
        <v/>
      </c>
      <c r="BN19" s="17" t="str">
        <f t="shared" ref="BN19:BN28" si="49">IF(BG19="","",(BK19/BG19))</f>
        <v/>
      </c>
      <c r="BO19" s="22"/>
      <c r="BP19" s="1" t="str">
        <f t="shared" ref="BP19:BP28" si="50">IF(ISNUMBER(BQ19),BG19-BQ19+BO19,"")</f>
        <v/>
      </c>
      <c r="BQ19" s="1"/>
      <c r="BR19" s="1"/>
      <c r="BS19" s="4"/>
      <c r="BT19" s="4"/>
      <c r="BU19" s="4"/>
      <c r="BV19" s="5"/>
      <c r="BW19" s="16" t="str">
        <f t="shared" ref="BW19:BW28" si="51">IF(BQ19="","",((BR19+BS19+BT19+BU19)/BQ19))</f>
        <v/>
      </c>
      <c r="BX19" s="17" t="str">
        <f t="shared" ref="BX19:BX28" si="52">IF(BQ19="","",(BU19/BQ19))</f>
        <v/>
      </c>
      <c r="BY19" s="22"/>
      <c r="BZ19" s="1" t="str">
        <f t="shared" ref="BZ19:BZ28" si="53">IF(ISNUMBER(CA19),BQ19-CA19+BY19,"")</f>
        <v/>
      </c>
      <c r="CA19" s="1"/>
      <c r="CB19" s="1"/>
      <c r="CC19" s="4"/>
      <c r="CD19" s="4"/>
      <c r="CE19" s="4"/>
      <c r="CF19" s="5"/>
      <c r="CG19" s="16" t="str">
        <f t="shared" ref="CG19:CG28" si="54">IF(CA19="","",((CB19+CC19+CD19+CE19)/CA19))</f>
        <v/>
      </c>
      <c r="CH19" s="17" t="str">
        <f t="shared" ref="CH19:CH28" si="55">IF(CA19="","",(CE19/CA19))</f>
        <v/>
      </c>
      <c r="CI19" s="22"/>
      <c r="CJ19" s="1" t="str">
        <f t="shared" ref="CJ19:CJ28" si="56">IF(ISNUMBER(CK19),CA19-CK19+CI19,"")</f>
        <v/>
      </c>
      <c r="CK19" s="1"/>
      <c r="CL19" s="1"/>
      <c r="CM19" s="4"/>
      <c r="CN19" s="4"/>
      <c r="CO19" s="4"/>
      <c r="CP19" s="5"/>
      <c r="CQ19" s="16" t="str">
        <f t="shared" ref="CQ19:CQ28" si="57">IF(CK19="","",((CL19+CM19+CN19+CO19)/CK19))</f>
        <v/>
      </c>
      <c r="CR19" s="17" t="str">
        <f t="shared" ref="CR19:CR28" si="58">IF(CK19="","",(CO19/CK19))</f>
        <v/>
      </c>
      <c r="CS19" s="22"/>
      <c r="CT19" s="1" t="str">
        <f t="shared" ref="CT19:CT28" si="59">IF(ISNUMBER(CU19),CK19-CU19+CS19,"")</f>
        <v/>
      </c>
      <c r="CU19" s="1"/>
      <c r="CV19" s="1"/>
      <c r="CW19" s="4"/>
      <c r="CX19" s="4"/>
      <c r="CY19" s="4"/>
      <c r="CZ19" s="5"/>
      <c r="DA19" s="16" t="str">
        <f t="shared" ref="DA19:DA28" si="60">IF(CU19="","",((CV19+CW19+CX19+CY19)/CU19))</f>
        <v/>
      </c>
      <c r="DB19" s="17" t="str">
        <f t="shared" ref="DB19:DB28" si="61">IF(CU19="","",(CY19/CU19))</f>
        <v/>
      </c>
    </row>
    <row r="20" spans="2:106" ht="14" x14ac:dyDescent="0.15">
      <c r="B20" s="4" t="s">
        <v>22</v>
      </c>
      <c r="C20" s="2">
        <f t="shared" si="31"/>
        <v>2</v>
      </c>
      <c r="D20" s="2"/>
      <c r="E20" s="2"/>
      <c r="F20" s="8">
        <v>2</v>
      </c>
      <c r="G20" s="23"/>
      <c r="H20" s="1">
        <f t="shared" si="32"/>
        <v>0</v>
      </c>
      <c r="I20" s="1">
        <v>2</v>
      </c>
      <c r="J20" s="1">
        <v>1</v>
      </c>
      <c r="K20" s="1"/>
      <c r="L20" s="1"/>
      <c r="M20" s="1"/>
      <c r="N20" s="1">
        <v>1</v>
      </c>
      <c r="O20" s="16">
        <f t="shared" si="33"/>
        <v>0.5</v>
      </c>
      <c r="P20" s="17">
        <f t="shared" si="34"/>
        <v>0</v>
      </c>
      <c r="Q20" s="23"/>
      <c r="R20" s="1">
        <f t="shared" si="35"/>
        <v>0</v>
      </c>
      <c r="S20" s="1">
        <v>2</v>
      </c>
      <c r="T20" s="1"/>
      <c r="U20" s="1"/>
      <c r="V20" s="1"/>
      <c r="W20" s="1"/>
      <c r="X20" s="1">
        <v>2</v>
      </c>
      <c r="Y20" s="16">
        <f t="shared" si="36"/>
        <v>0</v>
      </c>
      <c r="Z20" s="17">
        <f t="shared" si="37"/>
        <v>0</v>
      </c>
      <c r="AA20" s="23"/>
      <c r="AB20" s="1">
        <f t="shared" si="38"/>
        <v>0</v>
      </c>
      <c r="AC20" s="1">
        <v>2</v>
      </c>
      <c r="AD20" s="1"/>
      <c r="AE20" s="1"/>
      <c r="AF20" s="1"/>
      <c r="AG20" s="1"/>
      <c r="AH20" s="1">
        <v>2</v>
      </c>
      <c r="AI20" s="16">
        <f t="shared" si="39"/>
        <v>0</v>
      </c>
      <c r="AJ20" s="17">
        <f t="shared" si="40"/>
        <v>0</v>
      </c>
      <c r="AK20" s="23"/>
      <c r="AL20" s="1">
        <f t="shared" si="41"/>
        <v>0</v>
      </c>
      <c r="AM20" s="1">
        <v>2</v>
      </c>
      <c r="AN20" s="1"/>
      <c r="AO20" s="1"/>
      <c r="AP20" s="1"/>
      <c r="AQ20" s="1"/>
      <c r="AR20" s="1">
        <v>2</v>
      </c>
      <c r="AS20" s="16">
        <f t="shared" si="42"/>
        <v>0</v>
      </c>
      <c r="AT20" s="17">
        <f t="shared" si="43"/>
        <v>0</v>
      </c>
      <c r="AU20" s="23"/>
      <c r="AV20" s="1">
        <f t="shared" si="44"/>
        <v>0</v>
      </c>
      <c r="AW20" s="1">
        <v>2</v>
      </c>
      <c r="AX20" s="1"/>
      <c r="AY20" s="1"/>
      <c r="AZ20" s="1"/>
      <c r="BA20" s="1"/>
      <c r="BB20" s="1">
        <v>2</v>
      </c>
      <c r="BC20" s="16">
        <f t="shared" si="45"/>
        <v>0</v>
      </c>
      <c r="BD20" s="17">
        <f t="shared" si="46"/>
        <v>0</v>
      </c>
      <c r="BE20" s="23"/>
      <c r="BF20" s="1">
        <f t="shared" si="47"/>
        <v>0</v>
      </c>
      <c r="BG20" s="1">
        <v>2</v>
      </c>
      <c r="BH20" s="1"/>
      <c r="BI20" s="1"/>
      <c r="BJ20" s="1"/>
      <c r="BK20" s="1"/>
      <c r="BL20" s="1">
        <v>2</v>
      </c>
      <c r="BM20" s="16">
        <f t="shared" si="48"/>
        <v>0</v>
      </c>
      <c r="BN20" s="17">
        <f t="shared" si="49"/>
        <v>0</v>
      </c>
      <c r="BO20" s="23"/>
      <c r="BP20" s="1">
        <f t="shared" si="50"/>
        <v>0</v>
      </c>
      <c r="BQ20" s="1">
        <v>2</v>
      </c>
      <c r="BR20" s="1"/>
      <c r="BS20" s="1"/>
      <c r="BT20" s="1"/>
      <c r="BU20" s="1"/>
      <c r="BV20" s="1">
        <v>2</v>
      </c>
      <c r="BW20" s="16">
        <f t="shared" si="51"/>
        <v>0</v>
      </c>
      <c r="BX20" s="17">
        <f t="shared" si="52"/>
        <v>0</v>
      </c>
      <c r="BY20" s="23"/>
      <c r="BZ20" s="1">
        <f t="shared" si="53"/>
        <v>0</v>
      </c>
      <c r="CA20" s="1">
        <v>2</v>
      </c>
      <c r="CB20" s="1"/>
      <c r="CC20" s="1"/>
      <c r="CD20" s="1"/>
      <c r="CE20" s="1"/>
      <c r="CF20" s="1">
        <v>2</v>
      </c>
      <c r="CG20" s="16">
        <f t="shared" si="54"/>
        <v>0</v>
      </c>
      <c r="CH20" s="17">
        <f t="shared" si="55"/>
        <v>0</v>
      </c>
      <c r="CI20" s="23"/>
      <c r="CJ20" s="1">
        <f t="shared" si="56"/>
        <v>0</v>
      </c>
      <c r="CK20" s="1">
        <v>2</v>
      </c>
      <c r="CL20" s="1"/>
      <c r="CM20" s="1"/>
      <c r="CN20" s="1"/>
      <c r="CO20" s="1"/>
      <c r="CP20" s="1">
        <v>2</v>
      </c>
      <c r="CQ20" s="16">
        <f t="shared" si="57"/>
        <v>0</v>
      </c>
      <c r="CR20" s="17">
        <f t="shared" si="58"/>
        <v>0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1</v>
      </c>
      <c r="D21" s="2"/>
      <c r="E21" s="2"/>
      <c r="F21" s="8">
        <v>1</v>
      </c>
      <c r="G21" s="23">
        <v>1</v>
      </c>
      <c r="H21" s="1">
        <f t="shared" si="32"/>
        <v>0</v>
      </c>
      <c r="I21" s="1">
        <v>2</v>
      </c>
      <c r="J21" s="1">
        <v>2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/>
      <c r="R21" s="1">
        <f t="shared" si="35"/>
        <v>0</v>
      </c>
      <c r="S21" s="1">
        <v>2</v>
      </c>
      <c r="T21" s="1">
        <v>2</v>
      </c>
      <c r="U21" s="1"/>
      <c r="V21" s="1"/>
      <c r="W21" s="1"/>
      <c r="X21" s="1"/>
      <c r="Y21" s="16">
        <f t="shared" si="36"/>
        <v>1</v>
      </c>
      <c r="Z21" s="17">
        <f t="shared" si="37"/>
        <v>0</v>
      </c>
      <c r="AA21" s="23"/>
      <c r="AB21" s="1">
        <f t="shared" si="38"/>
        <v>0</v>
      </c>
      <c r="AC21" s="1">
        <v>2</v>
      </c>
      <c r="AD21" s="1">
        <v>1</v>
      </c>
      <c r="AE21" s="1"/>
      <c r="AF21" s="1"/>
      <c r="AG21" s="1">
        <v>1</v>
      </c>
      <c r="AH21" s="1"/>
      <c r="AI21" s="16">
        <f t="shared" si="39"/>
        <v>1</v>
      </c>
      <c r="AJ21" s="17">
        <f t="shared" si="40"/>
        <v>0.5</v>
      </c>
      <c r="AK21" s="23"/>
      <c r="AL21" s="1">
        <f t="shared" si="41"/>
        <v>0</v>
      </c>
      <c r="AM21" s="1">
        <v>2</v>
      </c>
      <c r="AN21" s="1"/>
      <c r="AO21" s="1"/>
      <c r="AP21" s="1"/>
      <c r="AQ21" s="1">
        <v>2</v>
      </c>
      <c r="AR21" s="1"/>
      <c r="AS21" s="16">
        <f t="shared" si="42"/>
        <v>1</v>
      </c>
      <c r="AT21" s="17">
        <f t="shared" si="43"/>
        <v>1</v>
      </c>
      <c r="AU21" s="23"/>
      <c r="AV21" s="1">
        <f t="shared" si="44"/>
        <v>0</v>
      </c>
      <c r="AW21" s="1">
        <v>2</v>
      </c>
      <c r="AX21" s="1"/>
      <c r="AY21" s="1"/>
      <c r="AZ21" s="1"/>
      <c r="BA21" s="1">
        <v>2</v>
      </c>
      <c r="BB21" s="1"/>
      <c r="BC21" s="16">
        <f t="shared" si="45"/>
        <v>1</v>
      </c>
      <c r="BD21" s="17">
        <f t="shared" si="46"/>
        <v>1</v>
      </c>
      <c r="BE21" s="23"/>
      <c r="BF21" s="1">
        <f t="shared" si="47"/>
        <v>0</v>
      </c>
      <c r="BG21" s="1">
        <v>2</v>
      </c>
      <c r="BH21" s="1"/>
      <c r="BI21" s="1"/>
      <c r="BJ21" s="1"/>
      <c r="BK21" s="1">
        <v>2</v>
      </c>
      <c r="BL21" s="1"/>
      <c r="BM21" s="16">
        <f t="shared" si="48"/>
        <v>1</v>
      </c>
      <c r="BN21" s="17">
        <f t="shared" si="49"/>
        <v>1</v>
      </c>
      <c r="BO21" s="23"/>
      <c r="BP21" s="1">
        <f t="shared" si="50"/>
        <v>0</v>
      </c>
      <c r="BQ21" s="1">
        <v>2</v>
      </c>
      <c r="BR21" s="1"/>
      <c r="BS21" s="1"/>
      <c r="BT21" s="1"/>
      <c r="BU21" s="1">
        <v>2</v>
      </c>
      <c r="BV21" s="1"/>
      <c r="BW21" s="16">
        <f t="shared" si="51"/>
        <v>1</v>
      </c>
      <c r="BX21" s="17">
        <f t="shared" si="52"/>
        <v>1</v>
      </c>
      <c r="BY21" s="23"/>
      <c r="BZ21" s="1">
        <f t="shared" si="53"/>
        <v>0</v>
      </c>
      <c r="CA21" s="1">
        <v>2</v>
      </c>
      <c r="CB21" s="1"/>
      <c r="CC21" s="1"/>
      <c r="CD21" s="1"/>
      <c r="CE21" s="1">
        <v>2</v>
      </c>
      <c r="CF21" s="1"/>
      <c r="CG21" s="16">
        <f t="shared" si="54"/>
        <v>1</v>
      </c>
      <c r="CH21" s="17">
        <f t="shared" si="55"/>
        <v>1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2</v>
      </c>
      <c r="D22" s="2"/>
      <c r="E22" s="2"/>
      <c r="F22" s="8">
        <v>2</v>
      </c>
      <c r="G22" s="23"/>
      <c r="H22" s="1">
        <f t="shared" si="32"/>
        <v>1</v>
      </c>
      <c r="I22" s="1">
        <v>1</v>
      </c>
      <c r="J22" s="1">
        <v>1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1</v>
      </c>
      <c r="T22" s="1">
        <v>1</v>
      </c>
      <c r="U22" s="1"/>
      <c r="V22" s="1"/>
      <c r="W22" s="1"/>
      <c r="X22" s="1"/>
      <c r="Y22" s="16">
        <f t="shared" si="36"/>
        <v>1</v>
      </c>
      <c r="Z22" s="17">
        <f t="shared" si="37"/>
        <v>0</v>
      </c>
      <c r="AA22" s="23"/>
      <c r="AB22" s="1">
        <f t="shared" si="38"/>
        <v>0</v>
      </c>
      <c r="AC22" s="1">
        <v>1</v>
      </c>
      <c r="AD22" s="1"/>
      <c r="AE22" s="1"/>
      <c r="AF22" s="1"/>
      <c r="AG22" s="1">
        <v>1</v>
      </c>
      <c r="AH22" s="1"/>
      <c r="AI22" s="16">
        <f t="shared" si="39"/>
        <v>1</v>
      </c>
      <c r="AJ22" s="17">
        <f t="shared" si="40"/>
        <v>1</v>
      </c>
      <c r="AK22" s="23"/>
      <c r="AL22" s="1">
        <f t="shared" si="41"/>
        <v>0</v>
      </c>
      <c r="AM22" s="1">
        <v>1</v>
      </c>
      <c r="AN22" s="1"/>
      <c r="AO22" s="1"/>
      <c r="AP22" s="1"/>
      <c r="AQ22" s="1">
        <v>1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1</v>
      </c>
      <c r="AX22" s="1"/>
      <c r="AY22" s="1"/>
      <c r="AZ22" s="1"/>
      <c r="BA22" s="1">
        <v>1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1</v>
      </c>
      <c r="BH22" s="1"/>
      <c r="BI22" s="1"/>
      <c r="BJ22" s="1"/>
      <c r="BK22" s="1">
        <v>1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1</v>
      </c>
      <c r="BR22" s="1"/>
      <c r="BS22" s="1"/>
      <c r="BT22" s="1"/>
      <c r="BU22" s="1">
        <v>1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</v>
      </c>
      <c r="D23" s="2"/>
      <c r="E23" s="2"/>
      <c r="F23" s="8">
        <v>2</v>
      </c>
      <c r="G23" s="23"/>
      <c r="H23" s="1" t="str">
        <f t="shared" si="32"/>
        <v/>
      </c>
      <c r="I23" s="1"/>
      <c r="J23" s="1"/>
      <c r="K23" s="1"/>
      <c r="L23" s="1"/>
      <c r="M23" s="1"/>
      <c r="N23" s="1"/>
      <c r="O23" s="16" t="str">
        <f t="shared" si="33"/>
        <v/>
      </c>
      <c r="P23" s="17" t="str">
        <f t="shared" si="34"/>
        <v/>
      </c>
      <c r="Q23" s="23"/>
      <c r="R23" s="1" t="str">
        <f t="shared" si="35"/>
        <v/>
      </c>
      <c r="S23" s="1"/>
      <c r="T23" s="1"/>
      <c r="U23" s="1"/>
      <c r="V23" s="1"/>
      <c r="W23" s="1"/>
      <c r="X23" s="1"/>
      <c r="Y23" s="16" t="str">
        <f t="shared" si="36"/>
        <v/>
      </c>
      <c r="Z23" s="17" t="str">
        <f t="shared" si="37"/>
        <v/>
      </c>
      <c r="AA23" s="23"/>
      <c r="AB23" s="1" t="str">
        <f t="shared" si="38"/>
        <v/>
      </c>
      <c r="AC23" s="1"/>
      <c r="AD23" s="1"/>
      <c r="AE23" s="1"/>
      <c r="AF23" s="1"/>
      <c r="AG23" s="1"/>
      <c r="AH23" s="1"/>
      <c r="AI23" s="16" t="str">
        <f t="shared" si="39"/>
        <v/>
      </c>
      <c r="AJ23" s="17" t="str">
        <f t="shared" si="40"/>
        <v/>
      </c>
      <c r="AK23" s="23"/>
      <c r="AL23" s="1" t="str">
        <f t="shared" si="41"/>
        <v/>
      </c>
      <c r="AM23" s="1"/>
      <c r="AN23" s="1"/>
      <c r="AO23" s="1"/>
      <c r="AP23" s="1"/>
      <c r="AQ23" s="1"/>
      <c r="AR23" s="1"/>
      <c r="AS23" s="16" t="str">
        <f t="shared" si="42"/>
        <v/>
      </c>
      <c r="AT23" s="17" t="str">
        <f t="shared" si="43"/>
        <v/>
      </c>
      <c r="AU23" s="23"/>
      <c r="AV23" s="1" t="str">
        <f t="shared" si="44"/>
        <v/>
      </c>
      <c r="AW23" s="1"/>
      <c r="AX23" s="1"/>
      <c r="AY23" s="1"/>
      <c r="AZ23" s="1"/>
      <c r="BA23" s="1"/>
      <c r="BB23" s="1"/>
      <c r="BC23" s="16" t="str">
        <f t="shared" si="45"/>
        <v/>
      </c>
      <c r="BD23" s="17" t="str">
        <f t="shared" si="46"/>
        <v/>
      </c>
      <c r="BE23" s="23"/>
      <c r="BF23" s="1" t="str">
        <f t="shared" si="47"/>
        <v/>
      </c>
      <c r="BG23" s="1"/>
      <c r="BH23" s="1"/>
      <c r="BI23" s="1"/>
      <c r="BJ23" s="1"/>
      <c r="BK23" s="1"/>
      <c r="BL23" s="1"/>
      <c r="BM23" s="16" t="str">
        <f t="shared" si="48"/>
        <v/>
      </c>
      <c r="BN23" s="17" t="str">
        <f t="shared" si="49"/>
        <v/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2</v>
      </c>
      <c r="D24" s="2"/>
      <c r="E24" s="2"/>
      <c r="F24" s="8">
        <v>2</v>
      </c>
      <c r="G24" s="23"/>
      <c r="H24" s="1">
        <f t="shared" si="32"/>
        <v>0</v>
      </c>
      <c r="I24" s="1">
        <v>2</v>
      </c>
      <c r="J24" s="1">
        <v>2</v>
      </c>
      <c r="K24" s="1"/>
      <c r="L24" s="1"/>
      <c r="M24" s="1"/>
      <c r="N24" s="1"/>
      <c r="O24" s="16">
        <f t="shared" si="33"/>
        <v>1</v>
      </c>
      <c r="P24" s="17">
        <f t="shared" si="34"/>
        <v>0</v>
      </c>
      <c r="Q24" s="23"/>
      <c r="R24" s="1">
        <f t="shared" si="35"/>
        <v>0</v>
      </c>
      <c r="S24" s="1">
        <v>2</v>
      </c>
      <c r="T24" s="1">
        <v>2</v>
      </c>
      <c r="U24" s="1"/>
      <c r="V24" s="1"/>
      <c r="W24" s="1"/>
      <c r="X24" s="1"/>
      <c r="Y24" s="16">
        <f t="shared" si="36"/>
        <v>1</v>
      </c>
      <c r="Z24" s="17">
        <f t="shared" si="37"/>
        <v>0</v>
      </c>
      <c r="AA24" s="23">
        <v>1</v>
      </c>
      <c r="AB24" s="1">
        <f t="shared" si="38"/>
        <v>0</v>
      </c>
      <c r="AC24" s="1">
        <v>3</v>
      </c>
      <c r="AD24" s="1">
        <v>2</v>
      </c>
      <c r="AE24" s="1"/>
      <c r="AF24" s="1"/>
      <c r="AG24" s="1">
        <v>1</v>
      </c>
      <c r="AH24" s="1"/>
      <c r="AI24" s="16">
        <f t="shared" si="39"/>
        <v>1</v>
      </c>
      <c r="AJ24" s="17">
        <f t="shared" si="40"/>
        <v>0.33333333333333331</v>
      </c>
      <c r="AK24" s="23"/>
      <c r="AL24" s="1">
        <f t="shared" si="41"/>
        <v>0</v>
      </c>
      <c r="AM24" s="1">
        <v>3</v>
      </c>
      <c r="AN24" s="1">
        <v>1</v>
      </c>
      <c r="AO24" s="1"/>
      <c r="AP24" s="1">
        <v>1</v>
      </c>
      <c r="AQ24" s="1">
        <v>1</v>
      </c>
      <c r="AR24" s="1"/>
      <c r="AS24" s="16">
        <f t="shared" si="42"/>
        <v>1</v>
      </c>
      <c r="AT24" s="17">
        <f t="shared" si="43"/>
        <v>0.33333333333333331</v>
      </c>
      <c r="AU24" s="23">
        <v>1</v>
      </c>
      <c r="AV24" s="1">
        <f t="shared" si="44"/>
        <v>0</v>
      </c>
      <c r="AW24" s="1">
        <v>4</v>
      </c>
      <c r="AX24" s="1">
        <v>1</v>
      </c>
      <c r="AY24" s="1"/>
      <c r="AZ24" s="1">
        <v>1</v>
      </c>
      <c r="BA24" s="1">
        <v>2</v>
      </c>
      <c r="BB24" s="1"/>
      <c r="BC24" s="16">
        <f t="shared" si="45"/>
        <v>1</v>
      </c>
      <c r="BD24" s="17">
        <f t="shared" si="46"/>
        <v>0.5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3</v>
      </c>
      <c r="D25" s="2"/>
      <c r="E25" s="2"/>
      <c r="F25" s="8">
        <v>3</v>
      </c>
      <c r="G25" s="23">
        <v>2</v>
      </c>
      <c r="H25" s="1">
        <f t="shared" si="32"/>
        <v>0</v>
      </c>
      <c r="I25" s="1">
        <v>5</v>
      </c>
      <c r="J25" s="1">
        <v>4</v>
      </c>
      <c r="K25" s="1"/>
      <c r="L25" s="1"/>
      <c r="M25" s="1"/>
      <c r="N25" s="1">
        <v>1</v>
      </c>
      <c r="O25" s="16">
        <f t="shared" si="33"/>
        <v>0.8</v>
      </c>
      <c r="P25" s="17">
        <f t="shared" si="34"/>
        <v>0</v>
      </c>
      <c r="Q25" s="23">
        <v>3</v>
      </c>
      <c r="R25" s="1">
        <f t="shared" si="35"/>
        <v>0</v>
      </c>
      <c r="S25" s="1">
        <v>8</v>
      </c>
      <c r="T25" s="1">
        <v>5</v>
      </c>
      <c r="U25" s="1"/>
      <c r="V25" s="1"/>
      <c r="W25" s="1">
        <v>2</v>
      </c>
      <c r="X25" s="1">
        <v>1</v>
      </c>
      <c r="Y25" s="16">
        <f t="shared" si="36"/>
        <v>0.875</v>
      </c>
      <c r="Z25" s="17">
        <f t="shared" si="37"/>
        <v>0.25</v>
      </c>
      <c r="AA25" s="23"/>
      <c r="AB25" s="1">
        <f t="shared" si="38"/>
        <v>0</v>
      </c>
      <c r="AC25" s="1">
        <v>8</v>
      </c>
      <c r="AD25" s="1">
        <v>2</v>
      </c>
      <c r="AE25" s="1"/>
      <c r="AF25" s="1">
        <v>1</v>
      </c>
      <c r="AG25" s="1">
        <v>4</v>
      </c>
      <c r="AH25" s="1">
        <v>1</v>
      </c>
      <c r="AI25" s="16">
        <f t="shared" si="39"/>
        <v>0.875</v>
      </c>
      <c r="AJ25" s="17">
        <f t="shared" si="40"/>
        <v>0.5</v>
      </c>
      <c r="AK25" s="23"/>
      <c r="AL25" s="1">
        <f t="shared" si="41"/>
        <v>0</v>
      </c>
      <c r="AM25" s="1">
        <v>8</v>
      </c>
      <c r="AN25" s="1"/>
      <c r="AO25" s="1"/>
      <c r="AP25" s="1"/>
      <c r="AQ25" s="1">
        <v>6</v>
      </c>
      <c r="AR25" s="1">
        <v>2</v>
      </c>
      <c r="AS25" s="16">
        <f t="shared" si="42"/>
        <v>0.75</v>
      </c>
      <c r="AT25" s="17">
        <f t="shared" si="43"/>
        <v>0.75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e">
        <f>#REF!</f>
        <v>#REF!</v>
      </c>
      <c r="C26" s="2">
        <f t="shared" si="31"/>
        <v>0</v>
      </c>
      <c r="D26" s="2"/>
      <c r="E26" s="2"/>
      <c r="F26" s="8"/>
      <c r="G26" s="23"/>
      <c r="H26" s="1" t="str">
        <f t="shared" si="32"/>
        <v/>
      </c>
      <c r="I26" s="1"/>
      <c r="J26" s="1"/>
      <c r="K26" s="1"/>
      <c r="L26" s="1"/>
      <c r="M26" s="1"/>
      <c r="N26" s="1"/>
      <c r="O26" s="18" t="str">
        <f t="shared" si="33"/>
        <v/>
      </c>
      <c r="P26" s="19" t="str">
        <f t="shared" si="34"/>
        <v/>
      </c>
      <c r="Q26" s="23"/>
      <c r="R26" s="1" t="str">
        <f t="shared" si="35"/>
        <v/>
      </c>
      <c r="S26" s="1"/>
      <c r="T26" s="1"/>
      <c r="U26" s="1"/>
      <c r="V26" s="1"/>
      <c r="W26" s="1"/>
      <c r="X26" s="1"/>
      <c r="Y26" s="18" t="str">
        <f t="shared" si="36"/>
        <v/>
      </c>
      <c r="Z26" s="19" t="str">
        <f t="shared" si="37"/>
        <v/>
      </c>
      <c r="AA26" s="23"/>
      <c r="AB26" s="1" t="str">
        <f t="shared" si="38"/>
        <v/>
      </c>
      <c r="AC26" s="1"/>
      <c r="AD26" s="1"/>
      <c r="AE26" s="1"/>
      <c r="AF26" s="1"/>
      <c r="AG26" s="1"/>
      <c r="AH26" s="1"/>
      <c r="AI26" s="18" t="str">
        <f t="shared" si="39"/>
        <v/>
      </c>
      <c r="AJ26" s="19" t="str">
        <f t="shared" si="40"/>
        <v/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2</v>
      </c>
      <c r="D27" s="2"/>
      <c r="E27" s="2"/>
      <c r="F27" s="8">
        <v>2</v>
      </c>
      <c r="G27" s="23"/>
      <c r="H27" s="1">
        <f t="shared" si="32"/>
        <v>0</v>
      </c>
      <c r="I27" s="1">
        <v>2</v>
      </c>
      <c r="J27" s="1"/>
      <c r="K27" s="1"/>
      <c r="L27" s="1"/>
      <c r="M27" s="1"/>
      <c r="N27" s="1">
        <v>2</v>
      </c>
      <c r="O27" s="18">
        <f t="shared" si="33"/>
        <v>0</v>
      </c>
      <c r="P27" s="19">
        <f t="shared" si="34"/>
        <v>0</v>
      </c>
      <c r="Q27" s="23">
        <v>3</v>
      </c>
      <c r="R27" s="1">
        <f t="shared" si="35"/>
        <v>0</v>
      </c>
      <c r="S27" s="1">
        <v>5</v>
      </c>
      <c r="T27" s="1">
        <v>3</v>
      </c>
      <c r="U27" s="1"/>
      <c r="V27" s="1"/>
      <c r="W27" s="1"/>
      <c r="X27" s="1">
        <v>2</v>
      </c>
      <c r="Y27" s="18">
        <f t="shared" si="36"/>
        <v>0.6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e">
        <f>#REF!</f>
        <v>#REF!</v>
      </c>
      <c r="C28" s="2">
        <f t="shared" si="31"/>
        <v>0</v>
      </c>
      <c r="D28" s="2"/>
      <c r="E28" s="2"/>
      <c r="F28" s="9"/>
      <c r="G28" s="24"/>
      <c r="H28" s="25" t="str">
        <f t="shared" si="32"/>
        <v/>
      </c>
      <c r="I28" s="25"/>
      <c r="J28" s="25"/>
      <c r="K28" s="10"/>
      <c r="L28" s="10"/>
      <c r="M28" s="10"/>
      <c r="N28" s="10"/>
      <c r="O28" s="20" t="str">
        <f t="shared" si="33"/>
        <v/>
      </c>
      <c r="P28" s="21" t="str">
        <f t="shared" si="34"/>
        <v/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59</v>
      </c>
    </row>
    <row r="2" spans="1:106" x14ac:dyDescent="0.15">
      <c r="B2" s="14" t="str">
        <f>"Freshmen Retention - "&amp;$A$1</f>
        <v>Freshmen Retention - Industrial Technology &amp; Management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/>
      <c r="H5" s="1" t="str">
        <f>IF(ISNUMBER(I5),F5-I5+G5,"")</f>
        <v/>
      </c>
      <c r="I5" s="1"/>
      <c r="J5" s="1"/>
      <c r="K5" s="4"/>
      <c r="L5" s="4"/>
      <c r="M5" s="4"/>
      <c r="N5" s="5"/>
      <c r="O5" s="16" t="str">
        <f>IF(I5="","",((J5+K5+L5+M5)/I5))</f>
        <v/>
      </c>
      <c r="P5" s="17" t="str">
        <f>IF(I5="","",(M5/I5))</f>
        <v/>
      </c>
      <c r="Q5" s="22"/>
      <c r="R5" s="1" t="str">
        <f t="shared" ref="R5:R14" si="1">IF(ISNUMBER(S5),I5-S5+Q5,"")</f>
        <v/>
      </c>
      <c r="S5" s="1"/>
      <c r="T5" s="1"/>
      <c r="U5" s="4"/>
      <c r="V5" s="4"/>
      <c r="W5" s="4"/>
      <c r="X5" s="5"/>
      <c r="Y5" s="16" t="str">
        <f t="shared" ref="Y5:Y14" si="2">IF(S5="","",((T5+U5+V5+W5)/S5))</f>
        <v/>
      </c>
      <c r="Z5" s="17" t="str">
        <f t="shared" ref="Z5:Z14" si="3">IF(S5="","",(W5/S5))</f>
        <v/>
      </c>
      <c r="AA5" s="22">
        <v>2</v>
      </c>
      <c r="AB5" s="1">
        <f t="shared" ref="AB5:AB14" si="4">IF(ISNUMBER(AC5),S5-AC5+AA5,"")</f>
        <v>0</v>
      </c>
      <c r="AC5" s="1">
        <v>2</v>
      </c>
      <c r="AD5" s="1">
        <v>2</v>
      </c>
      <c r="AE5" s="4"/>
      <c r="AF5" s="4"/>
      <c r="AG5" s="4"/>
      <c r="AH5" s="5"/>
      <c r="AI5" s="16">
        <f t="shared" ref="AI5:AI14" si="5">IF(AC5="","",((AD5+AE5+AF5+AG5)/AC5))</f>
        <v>1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2</v>
      </c>
      <c r="AN5" s="1"/>
      <c r="AO5" s="4"/>
      <c r="AP5" s="4"/>
      <c r="AQ5" s="4">
        <v>2</v>
      </c>
      <c r="AR5" s="5"/>
      <c r="AS5" s="16">
        <f t="shared" ref="AS5:AS14" si="8">IF(AM5="","",((AN5+AO5+AP5+AQ5)/AM5))</f>
        <v>1</v>
      </c>
      <c r="AT5" s="17">
        <f t="shared" ref="AT5:AT14" si="9">IF(AM5="","",(AQ5/AM5))</f>
        <v>1</v>
      </c>
      <c r="AU5" s="22"/>
      <c r="AV5" s="1">
        <f t="shared" ref="AV5:AV14" si="10">IF(ISNUMBER(AW5),AM5-AW5+AU5,"")</f>
        <v>0</v>
      </c>
      <c r="AW5" s="1">
        <v>2</v>
      </c>
      <c r="AX5" s="1"/>
      <c r="AY5" s="4"/>
      <c r="AZ5" s="4"/>
      <c r="BA5" s="4">
        <v>2</v>
      </c>
      <c r="BB5" s="5"/>
      <c r="BC5" s="16">
        <f t="shared" ref="BC5:BC14" si="11">IF(AW5="","",((AX5+AY5+AZ5+BA5)/AW5))</f>
        <v>1</v>
      </c>
      <c r="BD5" s="17">
        <f t="shared" ref="BD5:BD14" si="12">IF(AW5="","",(BA5/AW5))</f>
        <v>1</v>
      </c>
      <c r="BE5" s="22"/>
      <c r="BF5" s="1">
        <f t="shared" ref="BF5:BF14" si="13">IF(ISNUMBER(BG5),AW5-BG5+BE5,"")</f>
        <v>0</v>
      </c>
      <c r="BG5" s="1">
        <v>2</v>
      </c>
      <c r="BH5" s="1"/>
      <c r="BI5" s="4"/>
      <c r="BJ5" s="4"/>
      <c r="BK5" s="4">
        <v>2</v>
      </c>
      <c r="BL5" s="5"/>
      <c r="BM5" s="16">
        <f t="shared" ref="BM5:BM14" si="14">IF(BG5="","",((BH5+BI5+BJ5+BK5)/BG5))</f>
        <v>1</v>
      </c>
      <c r="BN5" s="17">
        <f t="shared" ref="BN5:BN14" si="15">IF(BG5="","",(BK5/BG5))</f>
        <v>1</v>
      </c>
      <c r="BO5" s="22"/>
      <c r="BP5" s="1">
        <f t="shared" ref="BP5:BP14" si="16">IF(ISNUMBER(BQ5),BG5-BQ5+BO5,"")</f>
        <v>0</v>
      </c>
      <c r="BQ5" s="1">
        <v>2</v>
      </c>
      <c r="BR5" s="1"/>
      <c r="BS5" s="4"/>
      <c r="BT5" s="4"/>
      <c r="BU5" s="4">
        <v>2</v>
      </c>
      <c r="BV5" s="5"/>
      <c r="BW5" s="16">
        <f t="shared" ref="BW5:BW14" si="17">IF(BQ5="","",((BR5+BS5+BT5+BU5)/BQ5))</f>
        <v>1</v>
      </c>
      <c r="BX5" s="17">
        <f t="shared" ref="BX5:BX14" si="18">IF(BQ5="","",(BU5/BQ5))</f>
        <v>1</v>
      </c>
      <c r="BY5" s="22"/>
      <c r="BZ5" s="1">
        <f t="shared" ref="BZ5:BZ14" si="19">IF(ISNUMBER(CA5),BQ5-CA5+BY5,"")</f>
        <v>0</v>
      </c>
      <c r="CA5" s="1">
        <v>2</v>
      </c>
      <c r="CB5" s="1"/>
      <c r="CC5" s="4"/>
      <c r="CD5" s="4"/>
      <c r="CE5" s="4">
        <v>2</v>
      </c>
      <c r="CF5" s="5"/>
      <c r="CG5" s="16">
        <f t="shared" ref="CG5:CG14" si="20">IF(CA5="","",((CB5+CC5+CD5+CE5)/CA5))</f>
        <v>1</v>
      </c>
      <c r="CH5" s="17">
        <f t="shared" ref="CH5:CH14" si="21">IF(CA5="","",(CE5/CA5))</f>
        <v>1</v>
      </c>
      <c r="CI5" s="22"/>
      <c r="CJ5" s="1">
        <f t="shared" ref="CJ5:CJ14" si="22">IF(ISNUMBER(CK5),CA5-CK5+CI5,"")</f>
        <v>0</v>
      </c>
      <c r="CK5" s="1">
        <v>2</v>
      </c>
      <c r="CL5" s="1"/>
      <c r="CM5" s="4"/>
      <c r="CN5" s="4"/>
      <c r="CO5" s="4">
        <v>2</v>
      </c>
      <c r="CP5" s="5"/>
      <c r="CQ5" s="16">
        <f t="shared" ref="CQ5:CQ14" si="23">IF(CK5="","",((CL5+CM5+CN5+CO5)/CK5))</f>
        <v>1</v>
      </c>
      <c r="CR5" s="17">
        <f t="shared" ref="CR5:CR14" si="24">IF(CK5="","",(CO5/CK5))</f>
        <v>1</v>
      </c>
      <c r="CS5" s="22"/>
      <c r="CT5" s="1">
        <f t="shared" ref="CT5:CT14" si="25">IF(ISNUMBER(CU5),CK5-CU5+CS5,"")</f>
        <v>0</v>
      </c>
      <c r="CU5" s="1">
        <v>2</v>
      </c>
      <c r="CV5" s="1"/>
      <c r="CW5" s="4"/>
      <c r="CX5" s="4"/>
      <c r="CY5" s="4">
        <v>2</v>
      </c>
      <c r="CZ5" s="5"/>
      <c r="DA5" s="16">
        <f t="shared" ref="DA5:DA14" si="26">IF(CU5="","",((CV5+CW5+CX5+CY5)/CU5))</f>
        <v>1</v>
      </c>
      <c r="DB5" s="17">
        <f t="shared" ref="DB5:DB14" si="27">IF(CU5="","",(CY5/CU5))</f>
        <v>1</v>
      </c>
    </row>
    <row r="6" spans="1:106" ht="14" x14ac:dyDescent="0.15">
      <c r="B6" s="4" t="e">
        <f>#REF!</f>
        <v>#REF!</v>
      </c>
      <c r="C6" s="2">
        <f t="shared" si="0"/>
        <v>0</v>
      </c>
      <c r="D6" s="2"/>
      <c r="E6" s="2"/>
      <c r="F6" s="8"/>
      <c r="G6" s="23"/>
      <c r="H6" s="1" t="str">
        <f t="shared" ref="H6:H14" si="28">IF(ISNUMBER(I6),F6-I6+G6,"")</f>
        <v/>
      </c>
      <c r="I6" s="1"/>
      <c r="J6" s="1"/>
      <c r="K6" s="1"/>
      <c r="L6" s="1"/>
      <c r="M6" s="1"/>
      <c r="N6" s="1"/>
      <c r="O6" s="16" t="str">
        <f t="shared" ref="O6:O14" si="29">IF(I6="","",((J6+K6+L6+M6)/I6))</f>
        <v/>
      </c>
      <c r="P6" s="17" t="str">
        <f t="shared" ref="P6:P14" si="30">IF(I6="","",(M6/I6))</f>
        <v/>
      </c>
      <c r="Q6" s="23"/>
      <c r="R6" s="1" t="str">
        <f t="shared" si="1"/>
        <v/>
      </c>
      <c r="S6" s="1"/>
      <c r="T6" s="1"/>
      <c r="U6" s="1"/>
      <c r="V6" s="1"/>
      <c r="W6" s="1"/>
      <c r="X6" s="1"/>
      <c r="Y6" s="16" t="str">
        <f t="shared" si="2"/>
        <v/>
      </c>
      <c r="Z6" s="17" t="str">
        <f t="shared" si="3"/>
        <v/>
      </c>
      <c r="AA6" s="23"/>
      <c r="AB6" s="1" t="str">
        <f t="shared" si="4"/>
        <v/>
      </c>
      <c r="AC6" s="1"/>
      <c r="AD6" s="1"/>
      <c r="AE6" s="1"/>
      <c r="AF6" s="1"/>
      <c r="AG6" s="1"/>
      <c r="AH6" s="1"/>
      <c r="AI6" s="16" t="str">
        <f t="shared" si="5"/>
        <v/>
      </c>
      <c r="AJ6" s="17" t="str">
        <f t="shared" si="6"/>
        <v/>
      </c>
      <c r="AK6" s="23"/>
      <c r="AL6" s="1" t="str">
        <f t="shared" si="7"/>
        <v/>
      </c>
      <c r="AM6" s="1"/>
      <c r="AN6" s="1"/>
      <c r="AO6" s="1"/>
      <c r="AP6" s="1"/>
      <c r="AQ6" s="1"/>
      <c r="AR6" s="1"/>
      <c r="AS6" s="16" t="str">
        <f t="shared" si="8"/>
        <v/>
      </c>
      <c r="AT6" s="17" t="str">
        <f t="shared" si="9"/>
        <v/>
      </c>
      <c r="AU6" s="23"/>
      <c r="AV6" s="1" t="str">
        <f t="shared" si="10"/>
        <v/>
      </c>
      <c r="AW6" s="1"/>
      <c r="AX6" s="1"/>
      <c r="AY6" s="1"/>
      <c r="AZ6" s="1"/>
      <c r="BA6" s="1"/>
      <c r="BB6" s="1"/>
      <c r="BC6" s="16" t="str">
        <f t="shared" si="11"/>
        <v/>
      </c>
      <c r="BD6" s="17" t="str">
        <f t="shared" si="12"/>
        <v/>
      </c>
      <c r="BE6" s="23"/>
      <c r="BF6" s="1" t="str">
        <f t="shared" si="13"/>
        <v/>
      </c>
      <c r="BG6" s="1"/>
      <c r="BH6" s="1"/>
      <c r="BI6" s="1"/>
      <c r="BJ6" s="1"/>
      <c r="BK6" s="1"/>
      <c r="BL6" s="1"/>
      <c r="BM6" s="16" t="str">
        <f t="shared" si="14"/>
        <v/>
      </c>
      <c r="BN6" s="17" t="str">
        <f t="shared" si="15"/>
        <v/>
      </c>
      <c r="BO6" s="23"/>
      <c r="BP6" s="1" t="str">
        <f t="shared" si="16"/>
        <v/>
      </c>
      <c r="BQ6" s="1"/>
      <c r="BR6" s="1"/>
      <c r="BS6" s="1"/>
      <c r="BT6" s="1"/>
      <c r="BU6" s="1"/>
      <c r="BV6" s="1"/>
      <c r="BW6" s="16" t="str">
        <f t="shared" si="17"/>
        <v/>
      </c>
      <c r="BX6" s="17" t="str">
        <f t="shared" si="18"/>
        <v/>
      </c>
      <c r="BY6" s="23"/>
      <c r="BZ6" s="1" t="str">
        <f t="shared" si="19"/>
        <v/>
      </c>
      <c r="CA6" s="1"/>
      <c r="CB6" s="1"/>
      <c r="CC6" s="1"/>
      <c r="CD6" s="1"/>
      <c r="CE6" s="1"/>
      <c r="CF6" s="1"/>
      <c r="CG6" s="16" t="str">
        <f t="shared" si="20"/>
        <v/>
      </c>
      <c r="CH6" s="17" t="str">
        <f t="shared" si="21"/>
        <v/>
      </c>
      <c r="CI6" s="23"/>
      <c r="CJ6" s="1" t="str">
        <f t="shared" si="22"/>
        <v/>
      </c>
      <c r="CK6" s="1"/>
      <c r="CL6" s="1"/>
      <c r="CM6" s="1"/>
      <c r="CN6" s="1"/>
      <c r="CO6" s="1"/>
      <c r="CP6" s="1"/>
      <c r="CQ6" s="16" t="str">
        <f t="shared" si="23"/>
        <v/>
      </c>
      <c r="CR6" s="17" t="str">
        <f t="shared" si="24"/>
        <v/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e">
        <f>#REF!</f>
        <v>#REF!</v>
      </c>
      <c r="C7" s="2">
        <f t="shared" si="0"/>
        <v>0</v>
      </c>
      <c r="D7" s="2"/>
      <c r="E7" s="2"/>
      <c r="F7" s="8"/>
      <c r="G7" s="23"/>
      <c r="H7" s="1" t="str">
        <f t="shared" si="28"/>
        <v/>
      </c>
      <c r="I7" s="1"/>
      <c r="J7" s="1"/>
      <c r="K7" s="1"/>
      <c r="L7" s="1"/>
      <c r="M7" s="1"/>
      <c r="N7" s="1"/>
      <c r="O7" s="16" t="str">
        <f t="shared" si="29"/>
        <v/>
      </c>
      <c r="P7" s="17" t="str">
        <f t="shared" si="30"/>
        <v/>
      </c>
      <c r="Q7" s="23"/>
      <c r="R7" s="1" t="str">
        <f t="shared" si="1"/>
        <v/>
      </c>
      <c r="S7" s="1"/>
      <c r="T7" s="1"/>
      <c r="U7" s="1"/>
      <c r="V7" s="1"/>
      <c r="W7" s="1"/>
      <c r="X7" s="1"/>
      <c r="Y7" s="16" t="str">
        <f t="shared" si="2"/>
        <v/>
      </c>
      <c r="Z7" s="17" t="str">
        <f t="shared" si="3"/>
        <v/>
      </c>
      <c r="AA7" s="23"/>
      <c r="AB7" s="1" t="str">
        <f t="shared" si="4"/>
        <v/>
      </c>
      <c r="AC7" s="1"/>
      <c r="AD7" s="1"/>
      <c r="AE7" s="1"/>
      <c r="AF7" s="1"/>
      <c r="AG7" s="1"/>
      <c r="AH7" s="1"/>
      <c r="AI7" s="16" t="str">
        <f t="shared" si="5"/>
        <v/>
      </c>
      <c r="AJ7" s="17" t="str">
        <f t="shared" si="6"/>
        <v/>
      </c>
      <c r="AK7" s="23"/>
      <c r="AL7" s="1" t="str">
        <f t="shared" si="7"/>
        <v/>
      </c>
      <c r="AM7" s="1"/>
      <c r="AN7" s="1"/>
      <c r="AO7" s="1"/>
      <c r="AP7" s="1"/>
      <c r="AQ7" s="1"/>
      <c r="AR7" s="1"/>
      <c r="AS7" s="16" t="str">
        <f t="shared" si="8"/>
        <v/>
      </c>
      <c r="AT7" s="17" t="str">
        <f t="shared" si="9"/>
        <v/>
      </c>
      <c r="AU7" s="23"/>
      <c r="AV7" s="1" t="str">
        <f t="shared" si="10"/>
        <v/>
      </c>
      <c r="AW7" s="1"/>
      <c r="AX7" s="1"/>
      <c r="AY7" s="1"/>
      <c r="AZ7" s="1"/>
      <c r="BA7" s="1"/>
      <c r="BB7" s="1"/>
      <c r="BC7" s="16" t="str">
        <f t="shared" si="11"/>
        <v/>
      </c>
      <c r="BD7" s="17" t="str">
        <f t="shared" si="12"/>
        <v/>
      </c>
      <c r="BE7" s="23"/>
      <c r="BF7" s="1" t="str">
        <f t="shared" si="13"/>
        <v/>
      </c>
      <c r="BG7" s="1"/>
      <c r="BH7" s="1"/>
      <c r="BI7" s="1"/>
      <c r="BJ7" s="1"/>
      <c r="BK7" s="1"/>
      <c r="BL7" s="1"/>
      <c r="BM7" s="16" t="str">
        <f t="shared" si="14"/>
        <v/>
      </c>
      <c r="BN7" s="17" t="str">
        <f t="shared" si="15"/>
        <v/>
      </c>
      <c r="BO7" s="23"/>
      <c r="BP7" s="1" t="str">
        <f t="shared" si="16"/>
        <v/>
      </c>
      <c r="BQ7" s="1"/>
      <c r="BR7" s="1"/>
      <c r="BS7" s="1"/>
      <c r="BT7" s="1"/>
      <c r="BU7" s="1"/>
      <c r="BV7" s="1"/>
      <c r="BW7" s="16" t="str">
        <f t="shared" si="17"/>
        <v/>
      </c>
      <c r="BX7" s="17" t="str">
        <f t="shared" si="18"/>
        <v/>
      </c>
      <c r="BY7" s="23"/>
      <c r="BZ7" s="1" t="str">
        <f t="shared" si="19"/>
        <v/>
      </c>
      <c r="CA7" s="1"/>
      <c r="CB7" s="1"/>
      <c r="CC7" s="1"/>
      <c r="CD7" s="1"/>
      <c r="CE7" s="1"/>
      <c r="CF7" s="1"/>
      <c r="CG7" s="16" t="str">
        <f t="shared" si="20"/>
        <v/>
      </c>
      <c r="CH7" s="17" t="str">
        <f t="shared" si="21"/>
        <v/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e">
        <f>#REF!</f>
        <v>#REF!</v>
      </c>
      <c r="C8" s="2">
        <f t="shared" si="0"/>
        <v>0</v>
      </c>
      <c r="D8" s="2"/>
      <c r="E8" s="2"/>
      <c r="F8" s="8"/>
      <c r="G8" s="23">
        <v>1</v>
      </c>
      <c r="H8" s="1">
        <f t="shared" si="28"/>
        <v>0</v>
      </c>
      <c r="I8" s="1">
        <v>1</v>
      </c>
      <c r="J8" s="1">
        <v>1</v>
      </c>
      <c r="K8" s="1"/>
      <c r="L8" s="1"/>
      <c r="M8" s="1"/>
      <c r="N8" s="1"/>
      <c r="O8" s="16">
        <f t="shared" si="29"/>
        <v>1</v>
      </c>
      <c r="P8" s="17">
        <f t="shared" si="30"/>
        <v>0</v>
      </c>
      <c r="Q8" s="23">
        <v>1</v>
      </c>
      <c r="R8" s="1">
        <f t="shared" si="1"/>
        <v>0</v>
      </c>
      <c r="S8" s="1">
        <v>2</v>
      </c>
      <c r="T8" s="1">
        <v>2</v>
      </c>
      <c r="U8" s="1"/>
      <c r="V8" s="1"/>
      <c r="W8" s="1"/>
      <c r="X8" s="1"/>
      <c r="Y8" s="16">
        <f t="shared" si="2"/>
        <v>1</v>
      </c>
      <c r="Z8" s="17">
        <f t="shared" si="3"/>
        <v>0</v>
      </c>
      <c r="AA8" s="23"/>
      <c r="AB8" s="1">
        <f t="shared" si="4"/>
        <v>0</v>
      </c>
      <c r="AC8" s="1">
        <v>2</v>
      </c>
      <c r="AD8" s="1">
        <v>2</v>
      </c>
      <c r="AE8" s="1"/>
      <c r="AF8" s="1"/>
      <c r="AG8" s="1"/>
      <c r="AH8" s="1"/>
      <c r="AI8" s="16">
        <f t="shared" si="5"/>
        <v>1</v>
      </c>
      <c r="AJ8" s="17">
        <f t="shared" si="6"/>
        <v>0</v>
      </c>
      <c r="AK8" s="23"/>
      <c r="AL8" s="1">
        <f t="shared" si="7"/>
        <v>0</v>
      </c>
      <c r="AM8" s="1">
        <v>2</v>
      </c>
      <c r="AN8" s="1">
        <v>2</v>
      </c>
      <c r="AO8" s="1"/>
      <c r="AP8" s="1"/>
      <c r="AQ8" s="1"/>
      <c r="AR8" s="1"/>
      <c r="AS8" s="16">
        <f t="shared" si="8"/>
        <v>1</v>
      </c>
      <c r="AT8" s="17">
        <f t="shared" si="9"/>
        <v>0</v>
      </c>
      <c r="AU8" s="23"/>
      <c r="AV8" s="1">
        <f t="shared" si="10"/>
        <v>0</v>
      </c>
      <c r="AW8" s="1">
        <v>2</v>
      </c>
      <c r="AX8" s="1"/>
      <c r="AY8" s="1"/>
      <c r="AZ8" s="1"/>
      <c r="BA8" s="1">
        <v>2</v>
      </c>
      <c r="BB8" s="1"/>
      <c r="BC8" s="16">
        <f t="shared" si="11"/>
        <v>1</v>
      </c>
      <c r="BD8" s="17">
        <f t="shared" si="12"/>
        <v>1</v>
      </c>
      <c r="BE8" s="23"/>
      <c r="BF8" s="1">
        <f t="shared" si="13"/>
        <v>0</v>
      </c>
      <c r="BG8" s="1">
        <v>2</v>
      </c>
      <c r="BH8" s="1"/>
      <c r="BI8" s="1"/>
      <c r="BJ8" s="1"/>
      <c r="BK8" s="1">
        <v>2</v>
      </c>
      <c r="BL8" s="1"/>
      <c r="BM8" s="16">
        <f t="shared" si="14"/>
        <v>1</v>
      </c>
      <c r="BN8" s="17">
        <f t="shared" si="15"/>
        <v>1</v>
      </c>
      <c r="BO8" s="23"/>
      <c r="BP8" s="1">
        <f t="shared" si="16"/>
        <v>0</v>
      </c>
      <c r="BQ8" s="1">
        <v>2</v>
      </c>
      <c r="BR8" s="1"/>
      <c r="BS8" s="1"/>
      <c r="BT8" s="1"/>
      <c r="BU8" s="1">
        <v>2</v>
      </c>
      <c r="BV8" s="1"/>
      <c r="BW8" s="16">
        <f t="shared" si="17"/>
        <v>1</v>
      </c>
      <c r="BX8" s="17">
        <f t="shared" si="18"/>
        <v>1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e">
        <f>#REF!</f>
        <v>#REF!</v>
      </c>
      <c r="C9" s="2">
        <f t="shared" si="0"/>
        <v>0</v>
      </c>
      <c r="D9" s="2"/>
      <c r="E9" s="2"/>
      <c r="F9" s="8"/>
      <c r="G9" s="23"/>
      <c r="H9" s="1" t="str">
        <f t="shared" si="28"/>
        <v/>
      </c>
      <c r="I9" s="1"/>
      <c r="J9" s="1"/>
      <c r="K9" s="1"/>
      <c r="L9" s="1"/>
      <c r="M9" s="1"/>
      <c r="N9" s="1"/>
      <c r="O9" s="16" t="str">
        <f t="shared" si="29"/>
        <v/>
      </c>
      <c r="P9" s="17" t="str">
        <f t="shared" si="30"/>
        <v/>
      </c>
      <c r="Q9" s="23">
        <v>1</v>
      </c>
      <c r="R9" s="1">
        <f t="shared" si="1"/>
        <v>0</v>
      </c>
      <c r="S9" s="1">
        <v>1</v>
      </c>
      <c r="T9" s="1">
        <v>1</v>
      </c>
      <c r="U9" s="1"/>
      <c r="V9" s="1"/>
      <c r="W9" s="1"/>
      <c r="X9" s="1"/>
      <c r="Y9" s="16">
        <f t="shared" si="2"/>
        <v>1</v>
      </c>
      <c r="Z9" s="17">
        <f t="shared" si="3"/>
        <v>0</v>
      </c>
      <c r="AA9" s="23"/>
      <c r="AB9" s="1">
        <f t="shared" si="4"/>
        <v>0</v>
      </c>
      <c r="AC9" s="1">
        <v>1</v>
      </c>
      <c r="AD9" s="1"/>
      <c r="AE9" s="1"/>
      <c r="AF9" s="1"/>
      <c r="AG9" s="1"/>
      <c r="AH9" s="1">
        <v>1</v>
      </c>
      <c r="AI9" s="16">
        <f t="shared" si="5"/>
        <v>0</v>
      </c>
      <c r="AJ9" s="17">
        <f t="shared" si="6"/>
        <v>0</v>
      </c>
      <c r="AK9" s="23"/>
      <c r="AL9" s="1">
        <f t="shared" si="7"/>
        <v>0</v>
      </c>
      <c r="AM9" s="1">
        <v>1</v>
      </c>
      <c r="AN9" s="1"/>
      <c r="AO9" s="1"/>
      <c r="AP9" s="1"/>
      <c r="AQ9" s="1">
        <v>1</v>
      </c>
      <c r="AR9" s="1"/>
      <c r="AS9" s="16">
        <f t="shared" si="8"/>
        <v>1</v>
      </c>
      <c r="AT9" s="17">
        <f t="shared" si="9"/>
        <v>1</v>
      </c>
      <c r="AU9" s="23">
        <v>1</v>
      </c>
      <c r="AV9" s="1">
        <f t="shared" si="10"/>
        <v>0</v>
      </c>
      <c r="AW9" s="1">
        <v>2</v>
      </c>
      <c r="AX9" s="1">
        <v>1</v>
      </c>
      <c r="AY9" s="1"/>
      <c r="AZ9" s="1"/>
      <c r="BA9" s="1">
        <v>1</v>
      </c>
      <c r="BB9" s="1"/>
      <c r="BC9" s="16">
        <f t="shared" si="11"/>
        <v>1</v>
      </c>
      <c r="BD9" s="17">
        <f t="shared" si="12"/>
        <v>0.5</v>
      </c>
      <c r="BE9" s="23"/>
      <c r="BF9" s="1">
        <f t="shared" si="13"/>
        <v>0</v>
      </c>
      <c r="BG9" s="1">
        <v>2</v>
      </c>
      <c r="BH9" s="1">
        <v>1</v>
      </c>
      <c r="BI9" s="1"/>
      <c r="BJ9" s="1"/>
      <c r="BK9" s="1">
        <v>1</v>
      </c>
      <c r="BL9" s="1"/>
      <c r="BM9" s="16">
        <f t="shared" si="14"/>
        <v>1</v>
      </c>
      <c r="BN9" s="17">
        <f t="shared" si="15"/>
        <v>0.5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e">
        <f>#REF!</f>
        <v>#REF!</v>
      </c>
      <c r="C10" s="2">
        <f t="shared" si="0"/>
        <v>0</v>
      </c>
      <c r="D10" s="2"/>
      <c r="E10" s="2"/>
      <c r="F10" s="8"/>
      <c r="G10" s="23"/>
      <c r="H10" s="1" t="str">
        <f t="shared" si="28"/>
        <v/>
      </c>
      <c r="I10" s="1"/>
      <c r="J10" s="1"/>
      <c r="K10" s="1"/>
      <c r="L10" s="1"/>
      <c r="M10" s="1"/>
      <c r="N10" s="1"/>
      <c r="O10" s="16" t="str">
        <f t="shared" si="29"/>
        <v/>
      </c>
      <c r="P10" s="17" t="str">
        <f t="shared" si="30"/>
        <v/>
      </c>
      <c r="Q10" s="23"/>
      <c r="R10" s="1" t="str">
        <f t="shared" si="1"/>
        <v/>
      </c>
      <c r="S10" s="1"/>
      <c r="T10" s="1"/>
      <c r="U10" s="1"/>
      <c r="V10" s="1"/>
      <c r="W10" s="1"/>
      <c r="X10" s="1"/>
      <c r="Y10" s="16" t="str">
        <f t="shared" si="2"/>
        <v/>
      </c>
      <c r="Z10" s="17" t="str">
        <f t="shared" si="3"/>
        <v/>
      </c>
      <c r="AA10" s="23"/>
      <c r="AB10" s="1" t="str">
        <f t="shared" si="4"/>
        <v/>
      </c>
      <c r="AC10" s="1"/>
      <c r="AD10" s="1"/>
      <c r="AE10" s="1"/>
      <c r="AF10" s="1"/>
      <c r="AG10" s="1"/>
      <c r="AH10" s="1"/>
      <c r="AI10" s="16" t="str">
        <f t="shared" si="5"/>
        <v/>
      </c>
      <c r="AJ10" s="17" t="str">
        <f t="shared" si="6"/>
        <v/>
      </c>
      <c r="AK10" s="23"/>
      <c r="AL10" s="1" t="str">
        <f t="shared" si="7"/>
        <v/>
      </c>
      <c r="AM10" s="1"/>
      <c r="AN10" s="1"/>
      <c r="AO10" s="1"/>
      <c r="AP10" s="1"/>
      <c r="AQ10" s="1"/>
      <c r="AR10" s="1"/>
      <c r="AS10" s="16" t="str">
        <f t="shared" si="8"/>
        <v/>
      </c>
      <c r="AT10" s="17" t="str">
        <f t="shared" si="9"/>
        <v/>
      </c>
      <c r="AU10" s="23"/>
      <c r="AV10" s="1" t="str">
        <f t="shared" si="10"/>
        <v/>
      </c>
      <c r="AW10" s="1"/>
      <c r="AX10" s="1"/>
      <c r="AY10" s="1"/>
      <c r="AZ10" s="1"/>
      <c r="BA10" s="1"/>
      <c r="BB10" s="1"/>
      <c r="BC10" s="16" t="str">
        <f t="shared" si="11"/>
        <v/>
      </c>
      <c r="BD10" s="17" t="str">
        <f t="shared" si="12"/>
        <v/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e">
        <f>#REF!</f>
        <v>#REF!</v>
      </c>
      <c r="C11" s="2">
        <f t="shared" si="0"/>
        <v>0</v>
      </c>
      <c r="D11" s="2"/>
      <c r="E11" s="2"/>
      <c r="F11" s="8"/>
      <c r="G11" s="23">
        <v>2</v>
      </c>
      <c r="H11" s="1">
        <f t="shared" si="28"/>
        <v>0</v>
      </c>
      <c r="I11" s="1">
        <v>2</v>
      </c>
      <c r="J11" s="1">
        <v>2</v>
      </c>
      <c r="K11" s="1"/>
      <c r="L11" s="1"/>
      <c r="M11" s="1"/>
      <c r="N11" s="1"/>
      <c r="O11" s="16">
        <f t="shared" si="29"/>
        <v>1</v>
      </c>
      <c r="P11" s="17">
        <f t="shared" si="30"/>
        <v>0</v>
      </c>
      <c r="Q11" s="23">
        <v>2</v>
      </c>
      <c r="R11" s="1">
        <f t="shared" si="1"/>
        <v>0</v>
      </c>
      <c r="S11" s="1">
        <v>4</v>
      </c>
      <c r="T11" s="1">
        <v>3</v>
      </c>
      <c r="U11" s="1"/>
      <c r="V11" s="1">
        <v>1</v>
      </c>
      <c r="W11" s="1"/>
      <c r="X11" s="1"/>
      <c r="Y11" s="16">
        <f t="shared" si="2"/>
        <v>1</v>
      </c>
      <c r="Z11" s="17">
        <f t="shared" si="3"/>
        <v>0</v>
      </c>
      <c r="AA11" s="23"/>
      <c r="AB11" s="1">
        <f t="shared" si="4"/>
        <v>0</v>
      </c>
      <c r="AC11" s="1">
        <v>4</v>
      </c>
      <c r="AD11" s="1">
        <v>2</v>
      </c>
      <c r="AE11" s="1"/>
      <c r="AF11" s="1">
        <v>1</v>
      </c>
      <c r="AG11" s="1"/>
      <c r="AH11" s="1">
        <v>1</v>
      </c>
      <c r="AI11" s="16">
        <f t="shared" si="5"/>
        <v>0.75</v>
      </c>
      <c r="AJ11" s="17">
        <f t="shared" si="6"/>
        <v>0</v>
      </c>
      <c r="AK11" s="23"/>
      <c r="AL11" s="1">
        <f t="shared" si="7"/>
        <v>0</v>
      </c>
      <c r="AM11" s="1">
        <v>4</v>
      </c>
      <c r="AN11" s="1">
        <v>2</v>
      </c>
      <c r="AO11" s="1"/>
      <c r="AP11" s="1">
        <v>1</v>
      </c>
      <c r="AQ11" s="1"/>
      <c r="AR11" s="1">
        <v>1</v>
      </c>
      <c r="AS11" s="16">
        <f t="shared" si="8"/>
        <v>0.75</v>
      </c>
      <c r="AT11" s="17">
        <f t="shared" si="9"/>
        <v>0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1</v>
      </c>
      <c r="D12" s="2"/>
      <c r="E12" s="2"/>
      <c r="F12" s="8">
        <v>1</v>
      </c>
      <c r="G12" s="23"/>
      <c r="H12" s="1">
        <f t="shared" si="28"/>
        <v>0</v>
      </c>
      <c r="I12" s="1">
        <v>1</v>
      </c>
      <c r="J12" s="1"/>
      <c r="K12" s="1"/>
      <c r="L12" s="1"/>
      <c r="M12" s="1"/>
      <c r="N12" s="1">
        <v>1</v>
      </c>
      <c r="O12" s="18">
        <f t="shared" si="29"/>
        <v>0</v>
      </c>
      <c r="P12" s="19">
        <f t="shared" si="30"/>
        <v>0</v>
      </c>
      <c r="Q12" s="23"/>
      <c r="R12" s="1">
        <f t="shared" si="1"/>
        <v>0</v>
      </c>
      <c r="S12" s="1">
        <v>1</v>
      </c>
      <c r="T12" s="1"/>
      <c r="U12" s="1"/>
      <c r="V12" s="1"/>
      <c r="W12" s="1"/>
      <c r="X12" s="1">
        <v>1</v>
      </c>
      <c r="Y12" s="18">
        <f t="shared" si="2"/>
        <v>0</v>
      </c>
      <c r="Z12" s="19">
        <f t="shared" si="3"/>
        <v>0</v>
      </c>
      <c r="AA12" s="23"/>
      <c r="AB12" s="1">
        <f t="shared" si="4"/>
        <v>0</v>
      </c>
      <c r="AC12" s="1">
        <v>1</v>
      </c>
      <c r="AD12" s="1"/>
      <c r="AE12" s="1"/>
      <c r="AF12" s="1"/>
      <c r="AG12" s="1"/>
      <c r="AH12" s="1">
        <v>1</v>
      </c>
      <c r="AI12" s="18">
        <f t="shared" si="5"/>
        <v>0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e">
        <f>#REF!</f>
        <v>#REF!</v>
      </c>
      <c r="C13" s="2">
        <f t="shared" si="0"/>
        <v>0</v>
      </c>
      <c r="D13" s="2"/>
      <c r="E13" s="2"/>
      <c r="F13" s="8"/>
      <c r="G13" s="23"/>
      <c r="H13" s="1" t="str">
        <f t="shared" si="28"/>
        <v/>
      </c>
      <c r="I13" s="1"/>
      <c r="J13" s="1"/>
      <c r="K13" s="1"/>
      <c r="L13" s="1"/>
      <c r="M13" s="1"/>
      <c r="N13" s="1"/>
      <c r="O13" s="18" t="str">
        <f t="shared" si="29"/>
        <v/>
      </c>
      <c r="P13" s="19" t="str">
        <f t="shared" si="30"/>
        <v/>
      </c>
      <c r="Q13" s="23"/>
      <c r="R13" s="1" t="str">
        <f t="shared" si="1"/>
        <v/>
      </c>
      <c r="S13" s="1"/>
      <c r="T13" s="1"/>
      <c r="U13" s="1"/>
      <c r="V13" s="1"/>
      <c r="W13" s="1"/>
      <c r="X13" s="1"/>
      <c r="Y13" s="18" t="str">
        <f t="shared" si="2"/>
        <v/>
      </c>
      <c r="Z13" s="19" t="str">
        <f t="shared" si="3"/>
        <v/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e">
        <f>#REF!</f>
        <v>#REF!</v>
      </c>
      <c r="C14" s="2">
        <f t="shared" si="0"/>
        <v>0</v>
      </c>
      <c r="D14" s="2"/>
      <c r="E14" s="2"/>
      <c r="F14" s="9"/>
      <c r="G14" s="24"/>
      <c r="H14" s="25" t="str">
        <f t="shared" si="28"/>
        <v/>
      </c>
      <c r="I14" s="25"/>
      <c r="J14" s="25"/>
      <c r="K14" s="10"/>
      <c r="L14" s="10"/>
      <c r="M14" s="10"/>
      <c r="N14" s="10"/>
      <c r="O14" s="20" t="str">
        <f t="shared" si="29"/>
        <v/>
      </c>
      <c r="P14" s="21" t="str">
        <f t="shared" si="30"/>
        <v/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Industrial Technology &amp; Management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e">
        <f>#REF!</f>
        <v>#REF!</v>
      </c>
      <c r="C19" s="3">
        <f t="shared" ref="C19:C28" si="31">F19+D19+E19</f>
        <v>0</v>
      </c>
      <c r="D19" s="3"/>
      <c r="E19" s="3"/>
      <c r="F19" s="8"/>
      <c r="G19" s="22">
        <v>1</v>
      </c>
      <c r="H19" s="1">
        <f t="shared" ref="H19:H28" si="32">IF(ISNUMBER(I19),F19-I19+G19,"")</f>
        <v>0</v>
      </c>
      <c r="I19" s="1">
        <v>1</v>
      </c>
      <c r="J19" s="1">
        <v>1</v>
      </c>
      <c r="K19" s="4"/>
      <c r="L19" s="4"/>
      <c r="M19" s="4"/>
      <c r="N19" s="5"/>
      <c r="O19" s="16">
        <f t="shared" ref="O19:O28" si="33">IF(I19="","",((J19+K19+L19+M19)/I19))</f>
        <v>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1</v>
      </c>
      <c r="T19" s="1">
        <v>1</v>
      </c>
      <c r="U19" s="4"/>
      <c r="V19" s="4"/>
      <c r="W19" s="4"/>
      <c r="X19" s="5"/>
      <c r="Y19" s="16">
        <f t="shared" ref="Y19:Y28" si="36">IF(S19="","",((T19+U19+V19+W19)/S19))</f>
        <v>1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1</v>
      </c>
      <c r="AD19" s="1"/>
      <c r="AE19" s="4"/>
      <c r="AF19" s="4"/>
      <c r="AG19" s="4"/>
      <c r="AH19" s="5">
        <v>1</v>
      </c>
      <c r="AI19" s="16">
        <f t="shared" ref="AI19:AI28" si="39">IF(AC19="","",((AD19+AE19+AF19+AG19)/AC19))</f>
        <v>0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1</v>
      </c>
      <c r="AN19" s="1"/>
      <c r="AO19" s="4"/>
      <c r="AP19" s="4"/>
      <c r="AQ19" s="4"/>
      <c r="AR19" s="5">
        <v>1</v>
      </c>
      <c r="AS19" s="16">
        <f t="shared" ref="AS19:AS28" si="42">IF(AM19="","",((AN19+AO19+AP19+AQ19)/AM19))</f>
        <v>0</v>
      </c>
      <c r="AT19" s="17">
        <f t="shared" ref="AT19:AT28" si="43">IF(AM19="","",(AQ19/AM19))</f>
        <v>0</v>
      </c>
      <c r="AU19" s="22"/>
      <c r="AV19" s="1">
        <f t="shared" ref="AV19:AV28" si="44">IF(ISNUMBER(AW19),AM19-AW19+AU19,"")</f>
        <v>0</v>
      </c>
      <c r="AW19" s="1">
        <v>1</v>
      </c>
      <c r="AX19" s="1"/>
      <c r="AY19" s="4"/>
      <c r="AZ19" s="4"/>
      <c r="BA19" s="4"/>
      <c r="BB19" s="5">
        <v>1</v>
      </c>
      <c r="BC19" s="16">
        <f t="shared" ref="BC19:BC28" si="45">IF(AW19="","",((AX19+AY19+AZ19+BA19)/AW19))</f>
        <v>0</v>
      </c>
      <c r="BD19" s="17">
        <f t="shared" ref="BD19:BD28" si="46">IF(AW19="","",(BA19/AW19))</f>
        <v>0</v>
      </c>
      <c r="BE19" s="22"/>
      <c r="BF19" s="1" t="str">
        <f t="shared" ref="BF19:BF28" si="47">IF(ISNUMBER(BG19),AW19-BG19+BE19,"")</f>
        <v/>
      </c>
      <c r="BG19" s="1"/>
      <c r="BH19" s="1"/>
      <c r="BI19" s="4"/>
      <c r="BJ19" s="4"/>
      <c r="BK19" s="4"/>
      <c r="BL19" s="5"/>
      <c r="BM19" s="16" t="str">
        <f t="shared" ref="BM19:BM28" si="48">IF(BG19="","",((BH19+BI19+BJ19+BK19)/BG19))</f>
        <v/>
      </c>
      <c r="BN19" s="17" t="str">
        <f t="shared" ref="BN19:BN28" si="49">IF(BG19="","",(BK19/BG19))</f>
        <v/>
      </c>
      <c r="BO19" s="22"/>
      <c r="BP19" s="1" t="str">
        <f t="shared" ref="BP19:BP28" si="50">IF(ISNUMBER(BQ19),BG19-BQ19+BO19,"")</f>
        <v/>
      </c>
      <c r="BQ19" s="1"/>
      <c r="BR19" s="1"/>
      <c r="BS19" s="4"/>
      <c r="BT19" s="4"/>
      <c r="BU19" s="4"/>
      <c r="BV19" s="5"/>
      <c r="BW19" s="16" t="str">
        <f t="shared" ref="BW19:BW28" si="51">IF(BQ19="","",((BR19+BS19+BT19+BU19)/BQ19))</f>
        <v/>
      </c>
      <c r="BX19" s="17" t="str">
        <f t="shared" ref="BX19:BX28" si="52">IF(BQ19="","",(BU19/BQ19))</f>
        <v/>
      </c>
      <c r="BY19" s="22"/>
      <c r="BZ19" s="1" t="str">
        <f t="shared" ref="BZ19:BZ28" si="53">IF(ISNUMBER(CA19),BQ19-CA19+BY19,"")</f>
        <v/>
      </c>
      <c r="CA19" s="1"/>
      <c r="CB19" s="1"/>
      <c r="CC19" s="4"/>
      <c r="CD19" s="4"/>
      <c r="CE19" s="4"/>
      <c r="CF19" s="5"/>
      <c r="CG19" s="16" t="str">
        <f t="shared" ref="CG19:CG28" si="54">IF(CA19="","",((CB19+CC19+CD19+CE19)/CA19))</f>
        <v/>
      </c>
      <c r="CH19" s="17" t="str">
        <f t="shared" ref="CH19:CH28" si="55">IF(CA19="","",(CE19/CA19))</f>
        <v/>
      </c>
      <c r="CI19" s="22"/>
      <c r="CJ19" s="1" t="str">
        <f t="shared" ref="CJ19:CJ28" si="56">IF(ISNUMBER(CK19),CA19-CK19+CI19,"")</f>
        <v/>
      </c>
      <c r="CK19" s="1"/>
      <c r="CL19" s="1"/>
      <c r="CM19" s="4"/>
      <c r="CN19" s="4"/>
      <c r="CO19" s="4"/>
      <c r="CP19" s="5"/>
      <c r="CQ19" s="16" t="str">
        <f t="shared" ref="CQ19:CQ28" si="57">IF(CK19="","",((CL19+CM19+CN19+CO19)/CK19))</f>
        <v/>
      </c>
      <c r="CR19" s="17" t="str">
        <f t="shared" ref="CR19:CR28" si="58">IF(CK19="","",(CO19/CK19))</f>
        <v/>
      </c>
      <c r="CS19" s="22"/>
      <c r="CT19" s="1" t="str">
        <f t="shared" ref="CT19:CT28" si="59">IF(ISNUMBER(CU19),CK19-CU19+CS19,"")</f>
        <v/>
      </c>
      <c r="CU19" s="1"/>
      <c r="CV19" s="1"/>
      <c r="CW19" s="4"/>
      <c r="CX19" s="4"/>
      <c r="CY19" s="4"/>
      <c r="CZ19" s="5"/>
      <c r="DA19" s="16" t="str">
        <f t="shared" ref="DA19:DA28" si="60">IF(CU19="","",((CV19+CW19+CX19+CY19)/CU19))</f>
        <v/>
      </c>
      <c r="DB19" s="17" t="str">
        <f t="shared" ref="DB19:DB28" si="61">IF(CU19="","",(CY19/CU19))</f>
        <v/>
      </c>
    </row>
    <row r="20" spans="2:106" ht="14" x14ac:dyDescent="0.15">
      <c r="B20" s="4" t="e">
        <f>#REF!</f>
        <v>#REF!</v>
      </c>
      <c r="C20" s="2">
        <f t="shared" si="31"/>
        <v>0</v>
      </c>
      <c r="D20" s="2"/>
      <c r="E20" s="2"/>
      <c r="F20" s="8"/>
      <c r="G20" s="23"/>
      <c r="H20" s="1" t="str">
        <f t="shared" si="32"/>
        <v/>
      </c>
      <c r="I20" s="1"/>
      <c r="J20" s="1"/>
      <c r="K20" s="1"/>
      <c r="L20" s="1"/>
      <c r="M20" s="1"/>
      <c r="N20" s="1"/>
      <c r="O20" s="16" t="str">
        <f t="shared" si="33"/>
        <v/>
      </c>
      <c r="P20" s="17" t="str">
        <f t="shared" si="34"/>
        <v/>
      </c>
      <c r="Q20" s="23">
        <v>1</v>
      </c>
      <c r="R20" s="1">
        <f t="shared" si="35"/>
        <v>0</v>
      </c>
      <c r="S20" s="1">
        <v>1</v>
      </c>
      <c r="T20" s="1">
        <v>1</v>
      </c>
      <c r="U20" s="1"/>
      <c r="V20" s="1"/>
      <c r="W20" s="1"/>
      <c r="X20" s="1"/>
      <c r="Y20" s="16">
        <f t="shared" si="36"/>
        <v>1</v>
      </c>
      <c r="Z20" s="17">
        <f t="shared" si="37"/>
        <v>0</v>
      </c>
      <c r="AA20" s="23"/>
      <c r="AB20" s="1">
        <f t="shared" si="38"/>
        <v>0</v>
      </c>
      <c r="AC20" s="1">
        <v>1</v>
      </c>
      <c r="AD20" s="1"/>
      <c r="AE20" s="1"/>
      <c r="AF20" s="1"/>
      <c r="AG20" s="1">
        <v>1</v>
      </c>
      <c r="AH20" s="1"/>
      <c r="AI20" s="16">
        <f t="shared" si="39"/>
        <v>1</v>
      </c>
      <c r="AJ20" s="17">
        <f t="shared" si="40"/>
        <v>1</v>
      </c>
      <c r="AK20" s="23"/>
      <c r="AL20" s="1">
        <f t="shared" si="41"/>
        <v>0</v>
      </c>
      <c r="AM20" s="1">
        <v>1</v>
      </c>
      <c r="AN20" s="1"/>
      <c r="AO20" s="1"/>
      <c r="AP20" s="1"/>
      <c r="AQ20" s="1">
        <v>1</v>
      </c>
      <c r="AR20" s="1"/>
      <c r="AS20" s="16">
        <f t="shared" si="42"/>
        <v>1</v>
      </c>
      <c r="AT20" s="17">
        <f t="shared" si="43"/>
        <v>1</v>
      </c>
      <c r="AU20" s="23"/>
      <c r="AV20" s="1">
        <f t="shared" si="44"/>
        <v>0</v>
      </c>
      <c r="AW20" s="1">
        <v>1</v>
      </c>
      <c r="AX20" s="1"/>
      <c r="AY20" s="1"/>
      <c r="AZ20" s="1"/>
      <c r="BA20" s="1">
        <v>1</v>
      </c>
      <c r="BB20" s="1"/>
      <c r="BC20" s="16">
        <f t="shared" si="45"/>
        <v>1</v>
      </c>
      <c r="BD20" s="17">
        <f t="shared" si="46"/>
        <v>1</v>
      </c>
      <c r="BE20" s="23"/>
      <c r="BF20" s="1">
        <f t="shared" si="47"/>
        <v>0</v>
      </c>
      <c r="BG20" s="1">
        <v>1</v>
      </c>
      <c r="BH20" s="1"/>
      <c r="BI20" s="1"/>
      <c r="BJ20" s="1"/>
      <c r="BK20" s="1">
        <v>1</v>
      </c>
      <c r="BL20" s="1"/>
      <c r="BM20" s="16">
        <f t="shared" si="48"/>
        <v>1</v>
      </c>
      <c r="BN20" s="17">
        <f t="shared" si="49"/>
        <v>1</v>
      </c>
      <c r="BO20" s="23"/>
      <c r="BP20" s="1">
        <f t="shared" si="50"/>
        <v>0</v>
      </c>
      <c r="BQ20" s="1">
        <v>1</v>
      </c>
      <c r="BR20" s="1"/>
      <c r="BS20" s="1"/>
      <c r="BT20" s="1"/>
      <c r="BU20" s="1">
        <v>1</v>
      </c>
      <c r="BV20" s="1"/>
      <c r="BW20" s="16">
        <f t="shared" si="51"/>
        <v>1</v>
      </c>
      <c r="BX20" s="17">
        <f t="shared" si="52"/>
        <v>1</v>
      </c>
      <c r="BY20" s="23"/>
      <c r="BZ20" s="1">
        <f t="shared" si="53"/>
        <v>0</v>
      </c>
      <c r="CA20" s="1">
        <v>1</v>
      </c>
      <c r="CB20" s="1"/>
      <c r="CC20" s="1"/>
      <c r="CD20" s="1"/>
      <c r="CE20" s="1">
        <v>1</v>
      </c>
      <c r="CF20" s="1"/>
      <c r="CG20" s="16">
        <f t="shared" si="54"/>
        <v>1</v>
      </c>
      <c r="CH20" s="17">
        <f t="shared" si="55"/>
        <v>1</v>
      </c>
      <c r="CI20" s="23"/>
      <c r="CJ20" s="1">
        <f t="shared" si="56"/>
        <v>0</v>
      </c>
      <c r="CK20" s="1">
        <v>1</v>
      </c>
      <c r="CL20" s="1"/>
      <c r="CM20" s="1"/>
      <c r="CN20" s="1"/>
      <c r="CO20" s="1">
        <v>1</v>
      </c>
      <c r="CP20" s="1"/>
      <c r="CQ20" s="16">
        <f t="shared" si="57"/>
        <v>1</v>
      </c>
      <c r="CR20" s="17">
        <f t="shared" si="58"/>
        <v>1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e">
        <f>#REF!</f>
        <v>#REF!</v>
      </c>
      <c r="C21" s="2">
        <f t="shared" si="31"/>
        <v>0</v>
      </c>
      <c r="D21" s="2"/>
      <c r="E21" s="2"/>
      <c r="F21" s="8"/>
      <c r="G21" s="23"/>
      <c r="H21" s="1" t="str">
        <f t="shared" si="32"/>
        <v/>
      </c>
      <c r="I21" s="1"/>
      <c r="J21" s="1"/>
      <c r="K21" s="1"/>
      <c r="L21" s="1"/>
      <c r="M21" s="1"/>
      <c r="N21" s="1"/>
      <c r="O21" s="16" t="str">
        <f t="shared" si="33"/>
        <v/>
      </c>
      <c r="P21" s="17" t="str">
        <f t="shared" si="34"/>
        <v/>
      </c>
      <c r="Q21" s="23"/>
      <c r="R21" s="1" t="str">
        <f t="shared" si="35"/>
        <v/>
      </c>
      <c r="S21" s="1"/>
      <c r="T21" s="1"/>
      <c r="U21" s="1"/>
      <c r="V21" s="1"/>
      <c r="W21" s="1"/>
      <c r="X21" s="1"/>
      <c r="Y21" s="16" t="str">
        <f t="shared" si="36"/>
        <v/>
      </c>
      <c r="Z21" s="17" t="str">
        <f t="shared" si="37"/>
        <v/>
      </c>
      <c r="AA21" s="23"/>
      <c r="AB21" s="1" t="str">
        <f t="shared" si="38"/>
        <v/>
      </c>
      <c r="AC21" s="1"/>
      <c r="AD21" s="1"/>
      <c r="AE21" s="1"/>
      <c r="AF21" s="1"/>
      <c r="AG21" s="1"/>
      <c r="AH21" s="1"/>
      <c r="AI21" s="16" t="str">
        <f t="shared" si="39"/>
        <v/>
      </c>
      <c r="AJ21" s="17" t="str">
        <f t="shared" si="40"/>
        <v/>
      </c>
      <c r="AK21" s="23"/>
      <c r="AL21" s="1" t="str">
        <f t="shared" si="41"/>
        <v/>
      </c>
      <c r="AM21" s="1"/>
      <c r="AN21" s="1"/>
      <c r="AO21" s="1"/>
      <c r="AP21" s="1"/>
      <c r="AQ21" s="1"/>
      <c r="AR21" s="1"/>
      <c r="AS21" s="16" t="str">
        <f t="shared" si="42"/>
        <v/>
      </c>
      <c r="AT21" s="17" t="str">
        <f t="shared" si="43"/>
        <v/>
      </c>
      <c r="AU21" s="23"/>
      <c r="AV21" s="1" t="str">
        <f t="shared" si="44"/>
        <v/>
      </c>
      <c r="AW21" s="1"/>
      <c r="AX21" s="1"/>
      <c r="AY21" s="1"/>
      <c r="AZ21" s="1"/>
      <c r="BA21" s="1"/>
      <c r="BB21" s="1"/>
      <c r="BC21" s="16" t="str">
        <f t="shared" si="45"/>
        <v/>
      </c>
      <c r="BD21" s="17" t="str">
        <f t="shared" si="46"/>
        <v/>
      </c>
      <c r="BE21" s="23"/>
      <c r="BF21" s="1" t="str">
        <f t="shared" si="47"/>
        <v/>
      </c>
      <c r="BG21" s="1"/>
      <c r="BH21" s="1"/>
      <c r="BI21" s="1"/>
      <c r="BJ21" s="1"/>
      <c r="BK21" s="1"/>
      <c r="BL21" s="1"/>
      <c r="BM21" s="16" t="str">
        <f t="shared" si="48"/>
        <v/>
      </c>
      <c r="BN21" s="17" t="str">
        <f t="shared" si="49"/>
        <v/>
      </c>
      <c r="BO21" s="23"/>
      <c r="BP21" s="1" t="str">
        <f t="shared" si="50"/>
        <v/>
      </c>
      <c r="BQ21" s="1"/>
      <c r="BR21" s="1"/>
      <c r="BS21" s="1"/>
      <c r="BT21" s="1"/>
      <c r="BU21" s="1"/>
      <c r="BV21" s="1"/>
      <c r="BW21" s="16" t="str">
        <f t="shared" si="51"/>
        <v/>
      </c>
      <c r="BX21" s="17" t="str">
        <f t="shared" si="52"/>
        <v/>
      </c>
      <c r="BY21" s="23"/>
      <c r="BZ21" s="1" t="str">
        <f t="shared" si="53"/>
        <v/>
      </c>
      <c r="CA21" s="1"/>
      <c r="CB21" s="1"/>
      <c r="CC21" s="1"/>
      <c r="CD21" s="1"/>
      <c r="CE21" s="1"/>
      <c r="CF21" s="1"/>
      <c r="CG21" s="16" t="str">
        <f t="shared" si="54"/>
        <v/>
      </c>
      <c r="CH21" s="17" t="str">
        <f t="shared" si="55"/>
        <v/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</v>
      </c>
      <c r="D22" s="2"/>
      <c r="E22" s="2"/>
      <c r="F22" s="8">
        <v>1</v>
      </c>
      <c r="G22" s="23"/>
      <c r="H22" s="1">
        <f t="shared" si="32"/>
        <v>0</v>
      </c>
      <c r="I22" s="1">
        <v>1</v>
      </c>
      <c r="J22" s="1">
        <v>1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 t="str">
        <f t="shared" si="35"/>
        <v/>
      </c>
      <c r="S22" s="1"/>
      <c r="T22" s="1"/>
      <c r="U22" s="1"/>
      <c r="V22" s="1"/>
      <c r="W22" s="1"/>
      <c r="X22" s="1"/>
      <c r="Y22" s="16" t="str">
        <f t="shared" si="36"/>
        <v/>
      </c>
      <c r="Z22" s="17" t="str">
        <f t="shared" si="37"/>
        <v/>
      </c>
      <c r="AA22" s="23"/>
      <c r="AB22" s="1">
        <f t="shared" si="38"/>
        <v>-1</v>
      </c>
      <c r="AC22" s="1">
        <v>1</v>
      </c>
      <c r="AD22" s="1"/>
      <c r="AE22" s="1"/>
      <c r="AF22" s="1"/>
      <c r="AG22" s="1">
        <v>1</v>
      </c>
      <c r="AH22" s="1"/>
      <c r="AI22" s="16">
        <f t="shared" si="39"/>
        <v>1</v>
      </c>
      <c r="AJ22" s="17">
        <f t="shared" si="40"/>
        <v>1</v>
      </c>
      <c r="AK22" s="23"/>
      <c r="AL22" s="1">
        <f t="shared" si="41"/>
        <v>0</v>
      </c>
      <c r="AM22" s="1">
        <v>1</v>
      </c>
      <c r="AN22" s="1"/>
      <c r="AO22" s="1"/>
      <c r="AP22" s="1"/>
      <c r="AQ22" s="1">
        <v>1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1</v>
      </c>
      <c r="AX22" s="1"/>
      <c r="AY22" s="1"/>
      <c r="AZ22" s="1"/>
      <c r="BA22" s="1">
        <v>1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1</v>
      </c>
      <c r="BH22" s="1"/>
      <c r="BI22" s="1"/>
      <c r="BJ22" s="1"/>
      <c r="BK22" s="1">
        <v>1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1</v>
      </c>
      <c r="BR22" s="1"/>
      <c r="BS22" s="1"/>
      <c r="BT22" s="1"/>
      <c r="BU22" s="1">
        <v>1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</v>
      </c>
      <c r="D23" s="2"/>
      <c r="E23" s="2"/>
      <c r="F23" s="8">
        <v>2</v>
      </c>
      <c r="G23" s="23">
        <v>1</v>
      </c>
      <c r="H23" s="1">
        <f t="shared" si="32"/>
        <v>0</v>
      </c>
      <c r="I23" s="1">
        <v>3</v>
      </c>
      <c r="J23" s="1">
        <v>3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3</v>
      </c>
      <c r="T23" s="1">
        <v>1</v>
      </c>
      <c r="U23" s="1"/>
      <c r="V23" s="1"/>
      <c r="W23" s="1">
        <v>2</v>
      </c>
      <c r="X23" s="1"/>
      <c r="Y23" s="16">
        <f t="shared" si="36"/>
        <v>1</v>
      </c>
      <c r="Z23" s="17">
        <f t="shared" si="37"/>
        <v>0.66666666666666663</v>
      </c>
      <c r="AA23" s="23"/>
      <c r="AB23" s="1">
        <f t="shared" si="38"/>
        <v>0</v>
      </c>
      <c r="AC23" s="1">
        <v>3</v>
      </c>
      <c r="AD23" s="1">
        <v>1</v>
      </c>
      <c r="AE23" s="1"/>
      <c r="AF23" s="1"/>
      <c r="AG23" s="1">
        <v>2</v>
      </c>
      <c r="AH23" s="1"/>
      <c r="AI23" s="16">
        <f t="shared" si="39"/>
        <v>1</v>
      </c>
      <c r="AJ23" s="17">
        <f t="shared" si="40"/>
        <v>0.66666666666666663</v>
      </c>
      <c r="AK23" s="23"/>
      <c r="AL23" s="1">
        <f t="shared" si="41"/>
        <v>0</v>
      </c>
      <c r="AM23" s="1">
        <v>3</v>
      </c>
      <c r="AN23" s="1"/>
      <c r="AO23" s="1"/>
      <c r="AP23" s="1"/>
      <c r="AQ23" s="1">
        <v>3</v>
      </c>
      <c r="AR23" s="1"/>
      <c r="AS23" s="16">
        <f t="shared" si="42"/>
        <v>1</v>
      </c>
      <c r="AT23" s="17">
        <f t="shared" si="43"/>
        <v>1</v>
      </c>
      <c r="AU23" s="23"/>
      <c r="AV23" s="1">
        <f t="shared" si="44"/>
        <v>0</v>
      </c>
      <c r="AW23" s="1">
        <v>3</v>
      </c>
      <c r="AX23" s="1"/>
      <c r="AY23" s="1"/>
      <c r="AZ23" s="1"/>
      <c r="BA23" s="1">
        <v>3</v>
      </c>
      <c r="BB23" s="1"/>
      <c r="BC23" s="16">
        <f t="shared" si="45"/>
        <v>1</v>
      </c>
      <c r="BD23" s="17">
        <f t="shared" si="46"/>
        <v>1</v>
      </c>
      <c r="BE23" s="23"/>
      <c r="BF23" s="1">
        <f t="shared" si="47"/>
        <v>0</v>
      </c>
      <c r="BG23" s="1">
        <v>3</v>
      </c>
      <c r="BH23" s="1"/>
      <c r="BI23" s="1"/>
      <c r="BJ23" s="1"/>
      <c r="BK23" s="1">
        <v>3</v>
      </c>
      <c r="BL23" s="1"/>
      <c r="BM23" s="16">
        <f t="shared" si="48"/>
        <v>1</v>
      </c>
      <c r="BN23" s="17">
        <f t="shared" si="49"/>
        <v>1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6</v>
      </c>
      <c r="D24" s="2"/>
      <c r="E24" s="2"/>
      <c r="F24" s="8">
        <v>6</v>
      </c>
      <c r="G24" s="23">
        <v>1</v>
      </c>
      <c r="H24" s="1">
        <f t="shared" si="32"/>
        <v>0</v>
      </c>
      <c r="I24" s="1">
        <v>7</v>
      </c>
      <c r="J24" s="1">
        <v>6</v>
      </c>
      <c r="K24" s="1"/>
      <c r="L24" s="1"/>
      <c r="M24" s="1"/>
      <c r="N24" s="1">
        <v>1</v>
      </c>
      <c r="O24" s="16">
        <f t="shared" si="33"/>
        <v>0.8571428571428571</v>
      </c>
      <c r="P24" s="17">
        <f t="shared" si="34"/>
        <v>0</v>
      </c>
      <c r="Q24" s="23"/>
      <c r="R24" s="1">
        <f t="shared" si="35"/>
        <v>0</v>
      </c>
      <c r="S24" s="1">
        <v>7</v>
      </c>
      <c r="T24" s="1">
        <v>6</v>
      </c>
      <c r="U24" s="1"/>
      <c r="V24" s="1"/>
      <c r="W24" s="1"/>
      <c r="X24" s="1">
        <v>1</v>
      </c>
      <c r="Y24" s="16">
        <f t="shared" si="36"/>
        <v>0.8571428571428571</v>
      </c>
      <c r="Z24" s="17">
        <f t="shared" si="37"/>
        <v>0</v>
      </c>
      <c r="AA24" s="23"/>
      <c r="AB24" s="1">
        <f t="shared" si="38"/>
        <v>0</v>
      </c>
      <c r="AC24" s="1">
        <v>7</v>
      </c>
      <c r="AD24" s="1">
        <v>4</v>
      </c>
      <c r="AE24" s="1"/>
      <c r="AF24" s="1">
        <v>1</v>
      </c>
      <c r="AG24" s="1">
        <v>1</v>
      </c>
      <c r="AH24" s="1">
        <v>1</v>
      </c>
      <c r="AI24" s="16">
        <f t="shared" si="39"/>
        <v>0.8571428571428571</v>
      </c>
      <c r="AJ24" s="17">
        <f t="shared" si="40"/>
        <v>0.14285714285714285</v>
      </c>
      <c r="AK24" s="23"/>
      <c r="AL24" s="1">
        <f t="shared" si="41"/>
        <v>0</v>
      </c>
      <c r="AM24" s="1">
        <v>7</v>
      </c>
      <c r="AN24" s="1">
        <v>1</v>
      </c>
      <c r="AO24" s="1"/>
      <c r="AP24" s="1"/>
      <c r="AQ24" s="1">
        <v>4</v>
      </c>
      <c r="AR24" s="1">
        <v>2</v>
      </c>
      <c r="AS24" s="16">
        <f t="shared" si="42"/>
        <v>0.7142857142857143</v>
      </c>
      <c r="AT24" s="17">
        <f t="shared" si="43"/>
        <v>0.5714285714285714</v>
      </c>
      <c r="AU24" s="23"/>
      <c r="AV24" s="1">
        <f t="shared" si="44"/>
        <v>0</v>
      </c>
      <c r="AW24" s="1">
        <v>7</v>
      </c>
      <c r="AX24" s="1">
        <v>1</v>
      </c>
      <c r="AY24" s="1"/>
      <c r="AZ24" s="1"/>
      <c r="BA24" s="1">
        <v>4</v>
      </c>
      <c r="BB24" s="1">
        <v>2</v>
      </c>
      <c r="BC24" s="16">
        <f t="shared" si="45"/>
        <v>0.7142857142857143</v>
      </c>
      <c r="BD24" s="17">
        <f t="shared" si="46"/>
        <v>0.5714285714285714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3</v>
      </c>
      <c r="D25" s="2"/>
      <c r="E25" s="2"/>
      <c r="F25" s="8">
        <v>3</v>
      </c>
      <c r="G25" s="23"/>
      <c r="H25" s="1">
        <f t="shared" si="32"/>
        <v>0</v>
      </c>
      <c r="I25" s="1">
        <v>3</v>
      </c>
      <c r="J25" s="1">
        <v>3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/>
      <c r="R25" s="1">
        <f t="shared" si="35"/>
        <v>0</v>
      </c>
      <c r="S25" s="1">
        <v>3</v>
      </c>
      <c r="T25" s="1"/>
      <c r="U25" s="1"/>
      <c r="V25" s="1"/>
      <c r="W25" s="1">
        <v>3</v>
      </c>
      <c r="X25" s="1"/>
      <c r="Y25" s="16">
        <f t="shared" si="36"/>
        <v>1</v>
      </c>
      <c r="Z25" s="17">
        <f t="shared" si="37"/>
        <v>1</v>
      </c>
      <c r="AA25" s="23">
        <v>1</v>
      </c>
      <c r="AB25" s="1">
        <f t="shared" si="38"/>
        <v>0</v>
      </c>
      <c r="AC25" s="1">
        <v>4</v>
      </c>
      <c r="AD25" s="1">
        <v>1</v>
      </c>
      <c r="AE25" s="1"/>
      <c r="AF25" s="1"/>
      <c r="AG25" s="1">
        <v>3</v>
      </c>
      <c r="AH25" s="1"/>
      <c r="AI25" s="16">
        <f t="shared" si="39"/>
        <v>1</v>
      </c>
      <c r="AJ25" s="17">
        <f t="shared" si="40"/>
        <v>0.75</v>
      </c>
      <c r="AK25" s="23"/>
      <c r="AL25" s="1">
        <f t="shared" si="41"/>
        <v>0</v>
      </c>
      <c r="AM25" s="1">
        <v>4</v>
      </c>
      <c r="AN25" s="1">
        <v>1</v>
      </c>
      <c r="AO25" s="1"/>
      <c r="AP25" s="1"/>
      <c r="AQ25" s="1">
        <v>3</v>
      </c>
      <c r="AR25" s="1"/>
      <c r="AS25" s="16">
        <f t="shared" si="42"/>
        <v>1</v>
      </c>
      <c r="AT25" s="17">
        <f t="shared" si="43"/>
        <v>0.75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5</v>
      </c>
      <c r="D26" s="2"/>
      <c r="E26" s="2"/>
      <c r="F26" s="8">
        <v>5</v>
      </c>
      <c r="G26" s="23"/>
      <c r="H26" s="1">
        <f t="shared" si="32"/>
        <v>0</v>
      </c>
      <c r="I26" s="1">
        <v>5</v>
      </c>
      <c r="J26" s="1">
        <v>5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5</v>
      </c>
      <c r="T26" s="1">
        <v>3</v>
      </c>
      <c r="U26" s="1"/>
      <c r="V26" s="1"/>
      <c r="W26" s="1">
        <v>2</v>
      </c>
      <c r="X26" s="1"/>
      <c r="Y26" s="18">
        <f t="shared" si="36"/>
        <v>1</v>
      </c>
      <c r="Z26" s="19">
        <f t="shared" si="37"/>
        <v>0.4</v>
      </c>
      <c r="AA26" s="23"/>
      <c r="AB26" s="1">
        <f t="shared" si="38"/>
        <v>0</v>
      </c>
      <c r="AC26" s="1">
        <v>5</v>
      </c>
      <c r="AD26" s="1"/>
      <c r="AE26" s="1"/>
      <c r="AF26" s="1"/>
      <c r="AG26" s="1">
        <v>5</v>
      </c>
      <c r="AH26" s="1"/>
      <c r="AI26" s="18">
        <f t="shared" si="39"/>
        <v>1</v>
      </c>
      <c r="AJ26" s="19">
        <f t="shared" si="40"/>
        <v>1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5</v>
      </c>
      <c r="D27" s="2"/>
      <c r="E27" s="2"/>
      <c r="F27" s="8">
        <v>5</v>
      </c>
      <c r="G27" s="23"/>
      <c r="H27" s="1">
        <f t="shared" si="32"/>
        <v>0</v>
      </c>
      <c r="I27" s="1">
        <v>5</v>
      </c>
      <c r="J27" s="1">
        <v>5</v>
      </c>
      <c r="K27" s="1"/>
      <c r="L27" s="1"/>
      <c r="M27" s="1"/>
      <c r="N27" s="1"/>
      <c r="O27" s="18">
        <f t="shared" si="33"/>
        <v>1</v>
      </c>
      <c r="P27" s="19">
        <f t="shared" si="34"/>
        <v>0</v>
      </c>
      <c r="Q27" s="23">
        <v>1</v>
      </c>
      <c r="R27" s="1">
        <f t="shared" si="35"/>
        <v>0</v>
      </c>
      <c r="S27" s="1">
        <v>6</v>
      </c>
      <c r="T27" s="1">
        <v>5</v>
      </c>
      <c r="U27" s="1"/>
      <c r="V27" s="1"/>
      <c r="W27" s="1">
        <v>1</v>
      </c>
      <c r="X27" s="1"/>
      <c r="Y27" s="18">
        <f t="shared" si="36"/>
        <v>1</v>
      </c>
      <c r="Z27" s="19">
        <f t="shared" si="37"/>
        <v>0.16666666666666666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5</v>
      </c>
      <c r="D28" s="2"/>
      <c r="E28" s="2"/>
      <c r="F28" s="9">
        <v>5</v>
      </c>
      <c r="G28" s="24"/>
      <c r="H28" s="25">
        <f t="shared" si="32"/>
        <v>0</v>
      </c>
      <c r="I28" s="25">
        <v>5</v>
      </c>
      <c r="J28" s="25">
        <v>5</v>
      </c>
      <c r="K28" s="10"/>
      <c r="L28" s="10"/>
      <c r="M28" s="10"/>
      <c r="N28" s="10"/>
      <c r="O28" s="20">
        <f t="shared" si="33"/>
        <v>1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60</v>
      </c>
    </row>
    <row r="2" spans="1:106" x14ac:dyDescent="0.15">
      <c r="B2" s="14" t="str">
        <f>"Freshmen Retention - "&amp;$A$1</f>
        <v>Freshmen Retention - Information Technology &amp; Management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/>
      <c r="H5" s="1" t="str">
        <f>IF(ISNUMBER(I5),F5-I5+G5,"")</f>
        <v/>
      </c>
      <c r="I5" s="1"/>
      <c r="J5" s="1"/>
      <c r="K5" s="4"/>
      <c r="L5" s="4"/>
      <c r="M5" s="4"/>
      <c r="N5" s="5"/>
      <c r="O5" s="16" t="str">
        <f>IF(I5="","",((J5+K5+L5+M5)/I5))</f>
        <v/>
      </c>
      <c r="P5" s="17" t="str">
        <f>IF(I5="","",(M5/I5))</f>
        <v/>
      </c>
      <c r="Q5" s="22"/>
      <c r="R5" s="1" t="str">
        <f t="shared" ref="R5:R14" si="1">IF(ISNUMBER(S5),I5-S5+Q5,"")</f>
        <v/>
      </c>
      <c r="S5" s="1"/>
      <c r="T5" s="1"/>
      <c r="U5" s="4"/>
      <c r="V5" s="4"/>
      <c r="W5" s="4"/>
      <c r="X5" s="5"/>
      <c r="Y5" s="16" t="str">
        <f t="shared" ref="Y5:Y14" si="2">IF(S5="","",((T5+U5+V5+W5)/S5))</f>
        <v/>
      </c>
      <c r="Z5" s="17" t="str">
        <f t="shared" ref="Z5:Z14" si="3">IF(S5="","",(W5/S5))</f>
        <v/>
      </c>
      <c r="AA5" s="22">
        <v>1</v>
      </c>
      <c r="AB5" s="1">
        <f t="shared" ref="AB5:AB14" si="4">IF(ISNUMBER(AC5),S5-AC5+AA5,"")</f>
        <v>0</v>
      </c>
      <c r="AC5" s="1">
        <v>1</v>
      </c>
      <c r="AD5" s="1">
        <v>1</v>
      </c>
      <c r="AE5" s="4"/>
      <c r="AF5" s="4"/>
      <c r="AG5" s="4"/>
      <c r="AH5" s="5"/>
      <c r="AI5" s="16">
        <f t="shared" ref="AI5:AI14" si="5">IF(AC5="","",((AD5+AE5+AF5+AG5)/AC5))</f>
        <v>1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1</v>
      </c>
      <c r="AN5" s="1"/>
      <c r="AO5" s="4"/>
      <c r="AP5" s="4"/>
      <c r="AQ5" s="4"/>
      <c r="AR5" s="5">
        <v>1</v>
      </c>
      <c r="AS5" s="16">
        <f t="shared" ref="AS5:AS14" si="8">IF(AM5="","",((AN5+AO5+AP5+AQ5)/AM5))</f>
        <v>0</v>
      </c>
      <c r="AT5" s="17">
        <f t="shared" ref="AT5:AT14" si="9">IF(AM5="","",(AQ5/AM5))</f>
        <v>0</v>
      </c>
      <c r="AU5" s="22"/>
      <c r="AV5" s="1">
        <f t="shared" ref="AV5:AV14" si="10">IF(ISNUMBER(AW5),AM5-AW5+AU5,"")</f>
        <v>0</v>
      </c>
      <c r="AW5" s="1">
        <v>1</v>
      </c>
      <c r="AX5" s="1"/>
      <c r="AY5" s="4"/>
      <c r="AZ5" s="4"/>
      <c r="BA5" s="4"/>
      <c r="BB5" s="5">
        <v>1</v>
      </c>
      <c r="BC5" s="16">
        <f t="shared" ref="BC5:BC14" si="11">IF(AW5="","",((AX5+AY5+AZ5+BA5)/AW5))</f>
        <v>0</v>
      </c>
      <c r="BD5" s="17">
        <f t="shared" ref="BD5:BD14" si="12">IF(AW5="","",(BA5/AW5))</f>
        <v>0</v>
      </c>
      <c r="BE5" s="22"/>
      <c r="BF5" s="1">
        <f t="shared" ref="BF5:BF14" si="13">IF(ISNUMBER(BG5),AW5-BG5+BE5,"")</f>
        <v>0</v>
      </c>
      <c r="BG5" s="1">
        <v>1</v>
      </c>
      <c r="BH5" s="1"/>
      <c r="BI5" s="4"/>
      <c r="BJ5" s="4"/>
      <c r="BK5" s="4"/>
      <c r="BL5" s="5">
        <v>1</v>
      </c>
      <c r="BM5" s="16">
        <f t="shared" ref="BM5:BM14" si="14">IF(BG5="","",((BH5+BI5+BJ5+BK5)/BG5))</f>
        <v>0</v>
      </c>
      <c r="BN5" s="17">
        <f t="shared" ref="BN5:BN14" si="15">IF(BG5="","",(BK5/BG5))</f>
        <v>0</v>
      </c>
      <c r="BO5" s="22"/>
      <c r="BP5" s="1">
        <f t="shared" ref="BP5:BP14" si="16">IF(ISNUMBER(BQ5),BG5-BQ5+BO5,"")</f>
        <v>0</v>
      </c>
      <c r="BQ5" s="1">
        <v>1</v>
      </c>
      <c r="BR5" s="1"/>
      <c r="BS5" s="4"/>
      <c r="BT5" s="4"/>
      <c r="BU5" s="4"/>
      <c r="BV5" s="5">
        <v>1</v>
      </c>
      <c r="BW5" s="16">
        <f t="shared" ref="BW5:BW14" si="17">IF(BQ5="","",((BR5+BS5+BT5+BU5)/BQ5))</f>
        <v>0</v>
      </c>
      <c r="BX5" s="17">
        <f t="shared" ref="BX5:BX14" si="18">IF(BQ5="","",(BU5/BQ5))</f>
        <v>0</v>
      </c>
      <c r="BY5" s="22"/>
      <c r="BZ5" s="1">
        <f t="shared" ref="BZ5:BZ14" si="19">IF(ISNUMBER(CA5),BQ5-CA5+BY5,"")</f>
        <v>0</v>
      </c>
      <c r="CA5" s="1">
        <v>1</v>
      </c>
      <c r="CB5" s="1"/>
      <c r="CC5" s="4"/>
      <c r="CD5" s="4"/>
      <c r="CE5" s="4"/>
      <c r="CF5" s="5">
        <v>1</v>
      </c>
      <c r="CG5" s="16">
        <f t="shared" ref="CG5:CG14" si="20">IF(CA5="","",((CB5+CC5+CD5+CE5)/CA5))</f>
        <v>0</v>
      </c>
      <c r="CH5" s="17">
        <f t="shared" ref="CH5:CH14" si="21">IF(CA5="","",(CE5/CA5))</f>
        <v>0</v>
      </c>
      <c r="CI5" s="22"/>
      <c r="CJ5" s="1">
        <f t="shared" ref="CJ5:CJ14" si="22">IF(ISNUMBER(CK5),CA5-CK5+CI5,"")</f>
        <v>0</v>
      </c>
      <c r="CK5" s="1">
        <v>1</v>
      </c>
      <c r="CL5" s="1"/>
      <c r="CM5" s="4"/>
      <c r="CN5" s="4"/>
      <c r="CO5" s="4"/>
      <c r="CP5" s="5">
        <v>1</v>
      </c>
      <c r="CQ5" s="16">
        <f t="shared" ref="CQ5:CQ14" si="23">IF(CK5="","",((CL5+CM5+CN5+CO5)/CK5))</f>
        <v>0</v>
      </c>
      <c r="CR5" s="17">
        <f t="shared" ref="CR5:CR14" si="24">IF(CK5="","",(CO5/CK5))</f>
        <v>0</v>
      </c>
      <c r="CS5" s="22"/>
      <c r="CT5" s="1">
        <f t="shared" ref="CT5:CT14" si="25">IF(ISNUMBER(CU5),CK5-CU5+CS5,"")</f>
        <v>0</v>
      </c>
      <c r="CU5" s="1">
        <v>1</v>
      </c>
      <c r="CV5" s="1"/>
      <c r="CW5" s="4"/>
      <c r="CX5" s="4"/>
      <c r="CY5" s="4"/>
      <c r="CZ5" s="5">
        <v>1</v>
      </c>
      <c r="DA5" s="16">
        <f t="shared" ref="DA5:DA14" si="26">IF(CU5="","",((CV5+CW5+CX5+CY5)/CU5))</f>
        <v>0</v>
      </c>
      <c r="DB5" s="17">
        <f t="shared" ref="DB5:DB14" si="27">IF(CU5="","",(CY5/CU5))</f>
        <v>0</v>
      </c>
    </row>
    <row r="6" spans="1:106" ht="14" x14ac:dyDescent="0.15">
      <c r="B6" s="4" t="e">
        <f>#REF!</f>
        <v>#REF!</v>
      </c>
      <c r="C6" s="2">
        <f t="shared" si="0"/>
        <v>0</v>
      </c>
      <c r="D6" s="2"/>
      <c r="E6" s="2"/>
      <c r="F6" s="8"/>
      <c r="G6" s="23">
        <v>3</v>
      </c>
      <c r="H6" s="1">
        <f t="shared" ref="H6:H14" si="28">IF(ISNUMBER(I6),F6-I6+G6,"")</f>
        <v>0</v>
      </c>
      <c r="I6" s="1">
        <v>3</v>
      </c>
      <c r="J6" s="1">
        <v>3</v>
      </c>
      <c r="K6" s="1"/>
      <c r="L6" s="1"/>
      <c r="M6" s="1"/>
      <c r="N6" s="1"/>
      <c r="O6" s="16">
        <f t="shared" ref="O6:O14" si="29">IF(I6="","",((J6+K6+L6+M6)/I6))</f>
        <v>1</v>
      </c>
      <c r="P6" s="17">
        <f t="shared" ref="P6:P14" si="30">IF(I6="","",(M6/I6))</f>
        <v>0</v>
      </c>
      <c r="Q6" s="23">
        <v>2</v>
      </c>
      <c r="R6" s="1">
        <f t="shared" si="1"/>
        <v>0</v>
      </c>
      <c r="S6" s="1">
        <v>5</v>
      </c>
      <c r="T6" s="1">
        <v>5</v>
      </c>
      <c r="U6" s="1"/>
      <c r="V6" s="1"/>
      <c r="W6" s="1"/>
      <c r="X6" s="1"/>
      <c r="Y6" s="16">
        <f t="shared" si="2"/>
        <v>1</v>
      </c>
      <c r="Z6" s="17">
        <f t="shared" si="3"/>
        <v>0</v>
      </c>
      <c r="AA6" s="23"/>
      <c r="AB6" s="1">
        <f t="shared" si="4"/>
        <v>0</v>
      </c>
      <c r="AC6" s="1">
        <v>5</v>
      </c>
      <c r="AD6" s="1">
        <v>4</v>
      </c>
      <c r="AE6" s="1"/>
      <c r="AF6" s="1">
        <v>1</v>
      </c>
      <c r="AG6" s="1"/>
      <c r="AH6" s="1"/>
      <c r="AI6" s="16">
        <f t="shared" si="5"/>
        <v>1</v>
      </c>
      <c r="AJ6" s="17">
        <f t="shared" si="6"/>
        <v>0</v>
      </c>
      <c r="AK6" s="23"/>
      <c r="AL6" s="1">
        <f t="shared" si="7"/>
        <v>0</v>
      </c>
      <c r="AM6" s="1">
        <v>5</v>
      </c>
      <c r="AN6" s="1"/>
      <c r="AO6" s="1"/>
      <c r="AP6" s="1"/>
      <c r="AQ6" s="1">
        <v>3</v>
      </c>
      <c r="AR6" s="1">
        <v>2</v>
      </c>
      <c r="AS6" s="16">
        <f t="shared" si="8"/>
        <v>0.6</v>
      </c>
      <c r="AT6" s="17">
        <f t="shared" si="9"/>
        <v>0.6</v>
      </c>
      <c r="AU6" s="23"/>
      <c r="AV6" s="1">
        <f t="shared" si="10"/>
        <v>-1</v>
      </c>
      <c r="AW6" s="1">
        <v>6</v>
      </c>
      <c r="AX6" s="1">
        <v>1</v>
      </c>
      <c r="AY6" s="1"/>
      <c r="AZ6" s="1"/>
      <c r="BA6" s="1">
        <v>3</v>
      </c>
      <c r="BB6" s="1">
        <v>2</v>
      </c>
      <c r="BC6" s="16">
        <f t="shared" si="11"/>
        <v>0.66666666666666663</v>
      </c>
      <c r="BD6" s="17">
        <f t="shared" si="12"/>
        <v>0.5</v>
      </c>
      <c r="BE6" s="23"/>
      <c r="BF6" s="1">
        <f t="shared" si="13"/>
        <v>0</v>
      </c>
      <c r="BG6" s="1">
        <v>6</v>
      </c>
      <c r="BH6" s="1">
        <v>1</v>
      </c>
      <c r="BI6" s="1"/>
      <c r="BJ6" s="1"/>
      <c r="BK6" s="1">
        <v>3</v>
      </c>
      <c r="BL6" s="1">
        <v>2</v>
      </c>
      <c r="BM6" s="16">
        <f t="shared" si="14"/>
        <v>0.66666666666666663</v>
      </c>
      <c r="BN6" s="17">
        <f t="shared" si="15"/>
        <v>0.5</v>
      </c>
      <c r="BO6" s="23"/>
      <c r="BP6" s="1">
        <f t="shared" si="16"/>
        <v>0</v>
      </c>
      <c r="BQ6" s="1">
        <v>6</v>
      </c>
      <c r="BR6" s="1">
        <v>1</v>
      </c>
      <c r="BS6" s="1"/>
      <c r="BT6" s="1"/>
      <c r="BU6" s="1">
        <v>3</v>
      </c>
      <c r="BV6" s="1">
        <v>2</v>
      </c>
      <c r="BW6" s="16">
        <f t="shared" si="17"/>
        <v>0.66666666666666663</v>
      </c>
      <c r="BX6" s="17">
        <f t="shared" si="18"/>
        <v>0.5</v>
      </c>
      <c r="BY6" s="23"/>
      <c r="BZ6" s="1">
        <f t="shared" si="19"/>
        <v>0</v>
      </c>
      <c r="CA6" s="1">
        <v>6</v>
      </c>
      <c r="CB6" s="1"/>
      <c r="CC6" s="1"/>
      <c r="CD6" s="1"/>
      <c r="CE6" s="1">
        <v>4</v>
      </c>
      <c r="CF6" s="1">
        <v>2</v>
      </c>
      <c r="CG6" s="16">
        <f t="shared" si="20"/>
        <v>0.66666666666666663</v>
      </c>
      <c r="CH6" s="17">
        <f t="shared" si="21"/>
        <v>0.66666666666666663</v>
      </c>
      <c r="CI6" s="23"/>
      <c r="CJ6" s="1">
        <f t="shared" si="22"/>
        <v>0</v>
      </c>
      <c r="CK6" s="1">
        <v>6</v>
      </c>
      <c r="CL6" s="1"/>
      <c r="CM6" s="1"/>
      <c r="CN6" s="1"/>
      <c r="CO6" s="1">
        <v>4</v>
      </c>
      <c r="CP6" s="1">
        <v>2</v>
      </c>
      <c r="CQ6" s="16">
        <f t="shared" si="23"/>
        <v>0.66666666666666663</v>
      </c>
      <c r="CR6" s="17">
        <f t="shared" si="24"/>
        <v>0.66666666666666663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e">
        <f>#REF!</f>
        <v>#REF!</v>
      </c>
      <c r="C7" s="2">
        <f t="shared" si="0"/>
        <v>0</v>
      </c>
      <c r="D7" s="2"/>
      <c r="E7" s="2"/>
      <c r="F7" s="8"/>
      <c r="G7" s="23">
        <v>2</v>
      </c>
      <c r="H7" s="1">
        <f t="shared" si="28"/>
        <v>0</v>
      </c>
      <c r="I7" s="1">
        <v>2</v>
      </c>
      <c r="J7" s="1">
        <v>2</v>
      </c>
      <c r="K7" s="1"/>
      <c r="L7" s="1"/>
      <c r="M7" s="1"/>
      <c r="N7" s="1"/>
      <c r="O7" s="16">
        <f t="shared" si="29"/>
        <v>1</v>
      </c>
      <c r="P7" s="17">
        <f t="shared" si="30"/>
        <v>0</v>
      </c>
      <c r="Q7" s="23"/>
      <c r="R7" s="1">
        <f t="shared" si="1"/>
        <v>0</v>
      </c>
      <c r="S7" s="1">
        <v>2</v>
      </c>
      <c r="T7" s="1"/>
      <c r="U7" s="1"/>
      <c r="V7" s="1"/>
      <c r="W7" s="1"/>
      <c r="X7" s="1">
        <v>2</v>
      </c>
      <c r="Y7" s="16">
        <f t="shared" si="2"/>
        <v>0</v>
      </c>
      <c r="Z7" s="17">
        <f t="shared" si="3"/>
        <v>0</v>
      </c>
      <c r="AA7" s="23"/>
      <c r="AB7" s="1">
        <f t="shared" si="4"/>
        <v>0</v>
      </c>
      <c r="AC7" s="1">
        <v>2</v>
      </c>
      <c r="AD7" s="1"/>
      <c r="AE7" s="1"/>
      <c r="AF7" s="1"/>
      <c r="AG7" s="1"/>
      <c r="AH7" s="1">
        <v>2</v>
      </c>
      <c r="AI7" s="16">
        <f t="shared" si="5"/>
        <v>0</v>
      </c>
      <c r="AJ7" s="17">
        <f t="shared" si="6"/>
        <v>0</v>
      </c>
      <c r="AK7" s="23"/>
      <c r="AL7" s="1">
        <f t="shared" si="7"/>
        <v>0</v>
      </c>
      <c r="AM7" s="1">
        <v>2</v>
      </c>
      <c r="AN7" s="1"/>
      <c r="AO7" s="1"/>
      <c r="AP7" s="1"/>
      <c r="AQ7" s="1"/>
      <c r="AR7" s="1">
        <v>2</v>
      </c>
      <c r="AS7" s="16">
        <f t="shared" si="8"/>
        <v>0</v>
      </c>
      <c r="AT7" s="17">
        <f t="shared" si="9"/>
        <v>0</v>
      </c>
      <c r="AU7" s="23"/>
      <c r="AV7" s="1">
        <f t="shared" si="10"/>
        <v>0</v>
      </c>
      <c r="AW7" s="1">
        <v>2</v>
      </c>
      <c r="AX7" s="1"/>
      <c r="AY7" s="1"/>
      <c r="AZ7" s="1"/>
      <c r="BA7" s="1"/>
      <c r="BB7" s="1">
        <v>2</v>
      </c>
      <c r="BC7" s="16">
        <f t="shared" si="11"/>
        <v>0</v>
      </c>
      <c r="BD7" s="17">
        <f t="shared" si="12"/>
        <v>0</v>
      </c>
      <c r="BE7" s="23"/>
      <c r="BF7" s="1">
        <f t="shared" si="13"/>
        <v>0</v>
      </c>
      <c r="BG7" s="1">
        <v>2</v>
      </c>
      <c r="BH7" s="1"/>
      <c r="BI7" s="1"/>
      <c r="BJ7" s="1"/>
      <c r="BK7" s="1"/>
      <c r="BL7" s="1">
        <v>2</v>
      </c>
      <c r="BM7" s="16">
        <f t="shared" si="14"/>
        <v>0</v>
      </c>
      <c r="BN7" s="17">
        <f t="shared" si="15"/>
        <v>0</v>
      </c>
      <c r="BO7" s="23"/>
      <c r="BP7" s="1">
        <f t="shared" si="16"/>
        <v>0</v>
      </c>
      <c r="BQ7" s="1">
        <v>2</v>
      </c>
      <c r="BR7" s="1"/>
      <c r="BS7" s="1"/>
      <c r="BT7" s="1"/>
      <c r="BU7" s="1"/>
      <c r="BV7" s="1">
        <v>2</v>
      </c>
      <c r="BW7" s="16">
        <f t="shared" si="17"/>
        <v>0</v>
      </c>
      <c r="BX7" s="17">
        <f t="shared" si="18"/>
        <v>0</v>
      </c>
      <c r="BY7" s="23"/>
      <c r="BZ7" s="1">
        <f t="shared" si="19"/>
        <v>0</v>
      </c>
      <c r="CA7" s="1">
        <v>2</v>
      </c>
      <c r="CB7" s="1"/>
      <c r="CC7" s="1"/>
      <c r="CD7" s="1"/>
      <c r="CE7" s="1"/>
      <c r="CF7" s="1">
        <v>2</v>
      </c>
      <c r="CG7" s="16">
        <f t="shared" si="20"/>
        <v>0</v>
      </c>
      <c r="CH7" s="17">
        <f t="shared" si="21"/>
        <v>0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e">
        <f>#REF!</f>
        <v>#REF!</v>
      </c>
      <c r="C8" s="2">
        <f t="shared" si="0"/>
        <v>0</v>
      </c>
      <c r="D8" s="2"/>
      <c r="E8" s="2"/>
      <c r="F8" s="8"/>
      <c r="G8" s="23">
        <v>1</v>
      </c>
      <c r="H8" s="1">
        <f t="shared" si="28"/>
        <v>0</v>
      </c>
      <c r="I8" s="1">
        <v>1</v>
      </c>
      <c r="J8" s="1">
        <v>1</v>
      </c>
      <c r="K8" s="1"/>
      <c r="L8" s="1"/>
      <c r="M8" s="1"/>
      <c r="N8" s="1"/>
      <c r="O8" s="16">
        <f t="shared" si="29"/>
        <v>1</v>
      </c>
      <c r="P8" s="17">
        <f t="shared" si="30"/>
        <v>0</v>
      </c>
      <c r="Q8" s="23"/>
      <c r="R8" s="1">
        <f t="shared" si="1"/>
        <v>0</v>
      </c>
      <c r="S8" s="1">
        <v>1</v>
      </c>
      <c r="T8" s="1">
        <v>1</v>
      </c>
      <c r="U8" s="1"/>
      <c r="V8" s="1"/>
      <c r="W8" s="1"/>
      <c r="X8" s="1"/>
      <c r="Y8" s="16">
        <f t="shared" si="2"/>
        <v>1</v>
      </c>
      <c r="Z8" s="17">
        <f t="shared" si="3"/>
        <v>0</v>
      </c>
      <c r="AA8" s="23">
        <v>1</v>
      </c>
      <c r="AB8" s="1">
        <f t="shared" si="4"/>
        <v>0</v>
      </c>
      <c r="AC8" s="1">
        <v>2</v>
      </c>
      <c r="AD8" s="1">
        <v>1</v>
      </c>
      <c r="AE8" s="1"/>
      <c r="AF8" s="1"/>
      <c r="AG8" s="1"/>
      <c r="AH8" s="1">
        <v>1</v>
      </c>
      <c r="AI8" s="16">
        <f t="shared" si="5"/>
        <v>0.5</v>
      </c>
      <c r="AJ8" s="17">
        <f t="shared" si="6"/>
        <v>0</v>
      </c>
      <c r="AK8" s="23"/>
      <c r="AL8" s="1">
        <f t="shared" si="7"/>
        <v>0</v>
      </c>
      <c r="AM8" s="1">
        <v>2</v>
      </c>
      <c r="AN8" s="1"/>
      <c r="AO8" s="1"/>
      <c r="AP8" s="1"/>
      <c r="AQ8" s="1">
        <v>1</v>
      </c>
      <c r="AR8" s="1">
        <v>1</v>
      </c>
      <c r="AS8" s="16">
        <f t="shared" si="8"/>
        <v>0.5</v>
      </c>
      <c r="AT8" s="17">
        <f t="shared" si="9"/>
        <v>0.5</v>
      </c>
      <c r="AU8" s="23"/>
      <c r="AV8" s="1">
        <f t="shared" si="10"/>
        <v>0</v>
      </c>
      <c r="AW8" s="1">
        <v>2</v>
      </c>
      <c r="AX8" s="1"/>
      <c r="AY8" s="1"/>
      <c r="AZ8" s="1"/>
      <c r="BA8" s="1">
        <v>1</v>
      </c>
      <c r="BB8" s="1">
        <v>1</v>
      </c>
      <c r="BC8" s="16">
        <f t="shared" si="11"/>
        <v>0.5</v>
      </c>
      <c r="BD8" s="17">
        <f t="shared" si="12"/>
        <v>0.5</v>
      </c>
      <c r="BE8" s="23"/>
      <c r="BF8" s="1">
        <f t="shared" si="13"/>
        <v>0</v>
      </c>
      <c r="BG8" s="1">
        <v>2</v>
      </c>
      <c r="BH8" s="1"/>
      <c r="BI8" s="1"/>
      <c r="BJ8" s="1"/>
      <c r="BK8" s="1">
        <v>1</v>
      </c>
      <c r="BL8" s="1">
        <v>1</v>
      </c>
      <c r="BM8" s="16">
        <f t="shared" si="14"/>
        <v>0.5</v>
      </c>
      <c r="BN8" s="17">
        <f t="shared" si="15"/>
        <v>0.5</v>
      </c>
      <c r="BO8" s="23"/>
      <c r="BP8" s="1">
        <f t="shared" si="16"/>
        <v>0</v>
      </c>
      <c r="BQ8" s="1">
        <v>2</v>
      </c>
      <c r="BR8" s="1"/>
      <c r="BS8" s="1"/>
      <c r="BT8" s="1"/>
      <c r="BU8" s="1">
        <v>1</v>
      </c>
      <c r="BV8" s="1">
        <v>1</v>
      </c>
      <c r="BW8" s="16">
        <f t="shared" si="17"/>
        <v>0.5</v>
      </c>
      <c r="BX8" s="17">
        <f t="shared" si="18"/>
        <v>0.5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e">
        <f>#REF!</f>
        <v>#REF!</v>
      </c>
      <c r="C9" s="2">
        <f t="shared" si="0"/>
        <v>0</v>
      </c>
      <c r="D9" s="2"/>
      <c r="E9" s="2"/>
      <c r="F9" s="8"/>
      <c r="G9" s="23"/>
      <c r="H9" s="1" t="str">
        <f t="shared" si="28"/>
        <v/>
      </c>
      <c r="I9" s="1"/>
      <c r="J9" s="1"/>
      <c r="K9" s="1"/>
      <c r="L9" s="1"/>
      <c r="M9" s="1"/>
      <c r="N9" s="1"/>
      <c r="O9" s="16" t="str">
        <f t="shared" si="29"/>
        <v/>
      </c>
      <c r="P9" s="17" t="str">
        <f t="shared" si="30"/>
        <v/>
      </c>
      <c r="Q9" s="23">
        <v>1</v>
      </c>
      <c r="R9" s="1">
        <f t="shared" si="1"/>
        <v>0</v>
      </c>
      <c r="S9" s="1">
        <v>1</v>
      </c>
      <c r="T9" s="1">
        <v>1</v>
      </c>
      <c r="U9" s="1"/>
      <c r="V9" s="1"/>
      <c r="W9" s="1"/>
      <c r="X9" s="1"/>
      <c r="Y9" s="16">
        <f t="shared" si="2"/>
        <v>1</v>
      </c>
      <c r="Z9" s="17">
        <f t="shared" si="3"/>
        <v>0</v>
      </c>
      <c r="AA9" s="23">
        <v>2</v>
      </c>
      <c r="AB9" s="1">
        <f t="shared" si="4"/>
        <v>0</v>
      </c>
      <c r="AC9" s="1">
        <v>3</v>
      </c>
      <c r="AD9" s="1">
        <v>3</v>
      </c>
      <c r="AE9" s="1"/>
      <c r="AF9" s="1"/>
      <c r="AG9" s="1"/>
      <c r="AH9" s="1"/>
      <c r="AI9" s="16">
        <f t="shared" si="5"/>
        <v>1</v>
      </c>
      <c r="AJ9" s="17">
        <f t="shared" si="6"/>
        <v>0</v>
      </c>
      <c r="AK9" s="23"/>
      <c r="AL9" s="1">
        <f t="shared" si="7"/>
        <v>0</v>
      </c>
      <c r="AM9" s="1">
        <v>3</v>
      </c>
      <c r="AN9" s="1">
        <v>1</v>
      </c>
      <c r="AO9" s="1"/>
      <c r="AP9" s="1"/>
      <c r="AQ9" s="1">
        <v>1</v>
      </c>
      <c r="AR9" s="1">
        <v>1</v>
      </c>
      <c r="AS9" s="16">
        <f t="shared" si="8"/>
        <v>0.66666666666666663</v>
      </c>
      <c r="AT9" s="17">
        <f t="shared" si="9"/>
        <v>0.33333333333333331</v>
      </c>
      <c r="AU9" s="23"/>
      <c r="AV9" s="1">
        <f t="shared" si="10"/>
        <v>0</v>
      </c>
      <c r="AW9" s="1">
        <v>3</v>
      </c>
      <c r="AX9" s="1"/>
      <c r="AY9" s="1"/>
      <c r="AZ9" s="1">
        <v>1</v>
      </c>
      <c r="BA9" s="1">
        <v>2</v>
      </c>
      <c r="BB9" s="1"/>
      <c r="BC9" s="16">
        <f t="shared" si="11"/>
        <v>1</v>
      </c>
      <c r="BD9" s="17">
        <f t="shared" si="12"/>
        <v>0.66666666666666663</v>
      </c>
      <c r="BE9" s="23"/>
      <c r="BF9" s="1">
        <f t="shared" si="13"/>
        <v>0</v>
      </c>
      <c r="BG9" s="1">
        <v>3</v>
      </c>
      <c r="BH9" s="1">
        <v>1</v>
      </c>
      <c r="BI9" s="1"/>
      <c r="BJ9" s="1"/>
      <c r="BK9" s="1">
        <v>2</v>
      </c>
      <c r="BL9" s="1"/>
      <c r="BM9" s="16">
        <f t="shared" si="14"/>
        <v>1</v>
      </c>
      <c r="BN9" s="17">
        <f t="shared" si="15"/>
        <v>0.66666666666666663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e">
        <f>#REF!</f>
        <v>#REF!</v>
      </c>
      <c r="C10" s="2">
        <f t="shared" si="0"/>
        <v>0</v>
      </c>
      <c r="D10" s="2"/>
      <c r="E10" s="2"/>
      <c r="F10" s="8"/>
      <c r="G10" s="23">
        <v>2</v>
      </c>
      <c r="H10" s="1">
        <f t="shared" si="28"/>
        <v>0</v>
      </c>
      <c r="I10" s="1">
        <v>2</v>
      </c>
      <c r="J10" s="1">
        <v>2</v>
      </c>
      <c r="K10" s="1"/>
      <c r="L10" s="1"/>
      <c r="M10" s="1"/>
      <c r="N10" s="1"/>
      <c r="O10" s="16">
        <f t="shared" si="29"/>
        <v>1</v>
      </c>
      <c r="P10" s="17">
        <f t="shared" si="30"/>
        <v>0</v>
      </c>
      <c r="Q10" s="23">
        <v>2</v>
      </c>
      <c r="R10" s="1">
        <f t="shared" si="1"/>
        <v>0</v>
      </c>
      <c r="S10" s="1">
        <v>4</v>
      </c>
      <c r="T10" s="1">
        <v>3</v>
      </c>
      <c r="U10" s="1"/>
      <c r="V10" s="1">
        <v>1</v>
      </c>
      <c r="W10" s="1"/>
      <c r="X10" s="1"/>
      <c r="Y10" s="16">
        <f t="shared" si="2"/>
        <v>1</v>
      </c>
      <c r="Z10" s="17">
        <f t="shared" si="3"/>
        <v>0</v>
      </c>
      <c r="AA10" s="23">
        <v>1</v>
      </c>
      <c r="AB10" s="1">
        <f t="shared" si="4"/>
        <v>0</v>
      </c>
      <c r="AC10" s="1">
        <v>5</v>
      </c>
      <c r="AD10" s="1">
        <v>5</v>
      </c>
      <c r="AE10" s="1"/>
      <c r="AF10" s="1"/>
      <c r="AG10" s="1"/>
      <c r="AH10" s="1"/>
      <c r="AI10" s="16">
        <f t="shared" si="5"/>
        <v>1</v>
      </c>
      <c r="AJ10" s="17">
        <f t="shared" si="6"/>
        <v>0</v>
      </c>
      <c r="AK10" s="23">
        <v>2</v>
      </c>
      <c r="AL10" s="1">
        <f t="shared" si="7"/>
        <v>0</v>
      </c>
      <c r="AM10" s="1">
        <v>7</v>
      </c>
      <c r="AN10" s="1">
        <v>6</v>
      </c>
      <c r="AO10" s="1"/>
      <c r="AP10" s="1"/>
      <c r="AQ10" s="1">
        <v>1</v>
      </c>
      <c r="AR10" s="1"/>
      <c r="AS10" s="16">
        <f t="shared" si="8"/>
        <v>1</v>
      </c>
      <c r="AT10" s="17">
        <f t="shared" si="9"/>
        <v>0.14285714285714285</v>
      </c>
      <c r="AU10" s="23"/>
      <c r="AV10" s="1">
        <f t="shared" si="10"/>
        <v>0</v>
      </c>
      <c r="AW10" s="1">
        <v>7</v>
      </c>
      <c r="AX10" s="1">
        <v>2</v>
      </c>
      <c r="AY10" s="1"/>
      <c r="AZ10" s="1"/>
      <c r="BA10" s="1">
        <v>5</v>
      </c>
      <c r="BB10" s="1"/>
      <c r="BC10" s="16">
        <f t="shared" si="11"/>
        <v>1</v>
      </c>
      <c r="BD10" s="17">
        <f t="shared" si="12"/>
        <v>0.7142857142857143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5</v>
      </c>
      <c r="D11" s="2"/>
      <c r="E11" s="2"/>
      <c r="F11" s="8">
        <v>5</v>
      </c>
      <c r="G11" s="23">
        <v>2</v>
      </c>
      <c r="H11" s="1">
        <f t="shared" si="28"/>
        <v>0</v>
      </c>
      <c r="I11" s="1">
        <v>7</v>
      </c>
      <c r="J11" s="1">
        <v>6</v>
      </c>
      <c r="K11" s="1"/>
      <c r="L11" s="1">
        <v>1</v>
      </c>
      <c r="M11" s="1"/>
      <c r="N11" s="1"/>
      <c r="O11" s="16">
        <f t="shared" si="29"/>
        <v>1</v>
      </c>
      <c r="P11" s="17">
        <f t="shared" si="30"/>
        <v>0</v>
      </c>
      <c r="Q11" s="23"/>
      <c r="R11" s="1">
        <f t="shared" si="1"/>
        <v>0</v>
      </c>
      <c r="S11" s="1">
        <v>7</v>
      </c>
      <c r="T11" s="1">
        <v>5</v>
      </c>
      <c r="U11" s="1"/>
      <c r="V11" s="1"/>
      <c r="W11" s="1"/>
      <c r="X11" s="1">
        <v>2</v>
      </c>
      <c r="Y11" s="16">
        <f t="shared" si="2"/>
        <v>0.7142857142857143</v>
      </c>
      <c r="Z11" s="17">
        <f t="shared" si="3"/>
        <v>0</v>
      </c>
      <c r="AA11" s="23">
        <v>1</v>
      </c>
      <c r="AB11" s="1">
        <f t="shared" si="4"/>
        <v>0</v>
      </c>
      <c r="AC11" s="1">
        <v>8</v>
      </c>
      <c r="AD11" s="1">
        <v>5</v>
      </c>
      <c r="AE11" s="1"/>
      <c r="AF11" s="1">
        <v>1</v>
      </c>
      <c r="AG11" s="1"/>
      <c r="AH11" s="1">
        <v>2</v>
      </c>
      <c r="AI11" s="16">
        <f t="shared" si="5"/>
        <v>0.75</v>
      </c>
      <c r="AJ11" s="17">
        <f t="shared" si="6"/>
        <v>0</v>
      </c>
      <c r="AK11" s="23">
        <v>2</v>
      </c>
      <c r="AL11" s="1">
        <f t="shared" si="7"/>
        <v>0</v>
      </c>
      <c r="AM11" s="1">
        <v>10</v>
      </c>
      <c r="AN11" s="1">
        <v>5</v>
      </c>
      <c r="AO11" s="1"/>
      <c r="AP11" s="1">
        <v>1</v>
      </c>
      <c r="AQ11" s="1">
        <v>2</v>
      </c>
      <c r="AR11" s="1">
        <v>2</v>
      </c>
      <c r="AS11" s="16">
        <f t="shared" si="8"/>
        <v>0.8</v>
      </c>
      <c r="AT11" s="17">
        <f t="shared" si="9"/>
        <v>0.2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10</v>
      </c>
      <c r="D12" s="2"/>
      <c r="E12" s="2"/>
      <c r="F12" s="8">
        <v>10</v>
      </c>
      <c r="G12" s="23">
        <v>2</v>
      </c>
      <c r="H12" s="1">
        <f t="shared" si="28"/>
        <v>1</v>
      </c>
      <c r="I12" s="1">
        <v>11</v>
      </c>
      <c r="J12" s="1">
        <v>11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>
        <v>3</v>
      </c>
      <c r="R12" s="1">
        <f t="shared" si="1"/>
        <v>1</v>
      </c>
      <c r="S12" s="1">
        <v>13</v>
      </c>
      <c r="T12" s="1">
        <v>12</v>
      </c>
      <c r="U12" s="1"/>
      <c r="V12" s="1"/>
      <c r="W12" s="1"/>
      <c r="X12" s="1">
        <v>1</v>
      </c>
      <c r="Y12" s="18">
        <f t="shared" si="2"/>
        <v>0.92307692307692313</v>
      </c>
      <c r="Z12" s="19">
        <f t="shared" si="3"/>
        <v>0</v>
      </c>
      <c r="AA12" s="23">
        <v>2</v>
      </c>
      <c r="AB12" s="1">
        <f t="shared" si="4"/>
        <v>0</v>
      </c>
      <c r="AC12" s="1">
        <v>15</v>
      </c>
      <c r="AD12" s="1">
        <v>9</v>
      </c>
      <c r="AE12" s="1"/>
      <c r="AF12" s="1">
        <v>1</v>
      </c>
      <c r="AG12" s="1">
        <v>4</v>
      </c>
      <c r="AH12" s="1">
        <v>1</v>
      </c>
      <c r="AI12" s="18">
        <f t="shared" si="5"/>
        <v>0.93333333333333335</v>
      </c>
      <c r="AJ12" s="19">
        <f t="shared" si="6"/>
        <v>0.26666666666666666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5</v>
      </c>
      <c r="D13" s="2"/>
      <c r="E13" s="2"/>
      <c r="F13" s="8">
        <v>5</v>
      </c>
      <c r="G13" s="23"/>
      <c r="H13" s="1">
        <f t="shared" si="28"/>
        <v>0</v>
      </c>
      <c r="I13" s="1">
        <v>5</v>
      </c>
      <c r="J13" s="1">
        <v>5</v>
      </c>
      <c r="K13" s="1"/>
      <c r="L13" s="1"/>
      <c r="M13" s="1"/>
      <c r="N13" s="1"/>
      <c r="O13" s="18">
        <f t="shared" si="29"/>
        <v>1</v>
      </c>
      <c r="P13" s="19">
        <f t="shared" si="30"/>
        <v>0</v>
      </c>
      <c r="Q13" s="23">
        <v>10</v>
      </c>
      <c r="R13" s="1">
        <f t="shared" si="1"/>
        <v>1</v>
      </c>
      <c r="S13" s="1">
        <v>14</v>
      </c>
      <c r="T13" s="1">
        <v>13</v>
      </c>
      <c r="U13" s="1"/>
      <c r="V13" s="1">
        <v>1</v>
      </c>
      <c r="W13" s="1"/>
      <c r="X13" s="1"/>
      <c r="Y13" s="18">
        <f t="shared" si="2"/>
        <v>1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7</v>
      </c>
      <c r="D14" s="2"/>
      <c r="E14" s="2"/>
      <c r="F14" s="9">
        <v>7</v>
      </c>
      <c r="G14" s="24">
        <v>4</v>
      </c>
      <c r="H14" s="25">
        <f t="shared" si="28"/>
        <v>0</v>
      </c>
      <c r="I14" s="25">
        <v>11</v>
      </c>
      <c r="J14" s="25">
        <v>10</v>
      </c>
      <c r="K14" s="10"/>
      <c r="L14" s="10"/>
      <c r="M14" s="10"/>
      <c r="N14" s="10">
        <v>1</v>
      </c>
      <c r="O14" s="20">
        <f t="shared" si="29"/>
        <v>0.90909090909090906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Information Technology &amp; Management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2</v>
      </c>
      <c r="D19" s="3"/>
      <c r="E19" s="3"/>
      <c r="F19" s="8">
        <v>2</v>
      </c>
      <c r="G19" s="22">
        <v>1</v>
      </c>
      <c r="H19" s="1">
        <f t="shared" ref="H19:H28" si="32">IF(ISNUMBER(I19),F19-I19+G19,"")</f>
        <v>0</v>
      </c>
      <c r="I19" s="1">
        <v>3</v>
      </c>
      <c r="J19" s="1">
        <v>3</v>
      </c>
      <c r="K19" s="4"/>
      <c r="L19" s="4"/>
      <c r="M19" s="4"/>
      <c r="N19" s="5"/>
      <c r="O19" s="16">
        <f t="shared" ref="O19:O28" si="33">IF(I19="","",((J19+K19+L19+M19)/I19))</f>
        <v>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3</v>
      </c>
      <c r="T19" s="1">
        <v>3</v>
      </c>
      <c r="U19" s="4"/>
      <c r="V19" s="4"/>
      <c r="W19" s="4"/>
      <c r="X19" s="5"/>
      <c r="Y19" s="16">
        <f t="shared" ref="Y19:Y28" si="36">IF(S19="","",((T19+U19+V19+W19)/S19))</f>
        <v>1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3</v>
      </c>
      <c r="AD19" s="1">
        <v>1</v>
      </c>
      <c r="AE19" s="4"/>
      <c r="AF19" s="4"/>
      <c r="AG19" s="4">
        <v>2</v>
      </c>
      <c r="AH19" s="5"/>
      <c r="AI19" s="16">
        <f t="shared" ref="AI19:AI28" si="39">IF(AC19="","",((AD19+AE19+AF19+AG19)/AC19))</f>
        <v>1</v>
      </c>
      <c r="AJ19" s="17">
        <f t="shared" ref="AJ19:AJ28" si="40">IF(AC19="","",(AG19/AC19))</f>
        <v>0.66666666666666663</v>
      </c>
      <c r="AK19" s="22"/>
      <c r="AL19" s="1">
        <f t="shared" ref="AL19:AL28" si="41">IF(ISNUMBER(AM19),AC19-AM19+AK19,"")</f>
        <v>0</v>
      </c>
      <c r="AM19" s="1">
        <v>3</v>
      </c>
      <c r="AN19" s="1">
        <v>1</v>
      </c>
      <c r="AO19" s="4"/>
      <c r="AP19" s="4"/>
      <c r="AQ19" s="4">
        <v>2</v>
      </c>
      <c r="AR19" s="5"/>
      <c r="AS19" s="16">
        <f t="shared" ref="AS19:AS28" si="42">IF(AM19="","",((AN19+AO19+AP19+AQ19)/AM19))</f>
        <v>1</v>
      </c>
      <c r="AT19" s="17">
        <f t="shared" ref="AT19:AT28" si="43">IF(AM19="","",(AQ19/AM19))</f>
        <v>0.66666666666666663</v>
      </c>
      <c r="AU19" s="22"/>
      <c r="AV19" s="1">
        <f t="shared" ref="AV19:AV28" si="44">IF(ISNUMBER(AW19),AM19-AW19+AU19,"")</f>
        <v>0</v>
      </c>
      <c r="AW19" s="1">
        <v>3</v>
      </c>
      <c r="AX19" s="1"/>
      <c r="AY19" s="4"/>
      <c r="AZ19" s="4"/>
      <c r="BA19" s="4">
        <v>2</v>
      </c>
      <c r="BB19" s="5">
        <v>1</v>
      </c>
      <c r="BC19" s="16">
        <f t="shared" ref="BC19:BC28" si="45">IF(AW19="","",((AX19+AY19+AZ19+BA19)/AW19))</f>
        <v>0.66666666666666663</v>
      </c>
      <c r="BD19" s="17">
        <f t="shared" ref="BD19:BD28" si="46">IF(AW19="","",(BA19/AW19))</f>
        <v>0.66666666666666663</v>
      </c>
      <c r="BE19" s="22"/>
      <c r="BF19" s="1">
        <f t="shared" ref="BF19:BF28" si="47">IF(ISNUMBER(BG19),AW19-BG19+BE19,"")</f>
        <v>0</v>
      </c>
      <c r="BG19" s="1">
        <v>3</v>
      </c>
      <c r="BH19" s="1"/>
      <c r="BI19" s="4"/>
      <c r="BJ19" s="4"/>
      <c r="BK19" s="4">
        <v>2</v>
      </c>
      <c r="BL19" s="5">
        <v>1</v>
      </c>
      <c r="BM19" s="16">
        <f t="shared" ref="BM19:BM28" si="48">IF(BG19="","",((BH19+BI19+BJ19+BK19)/BG19))</f>
        <v>0.66666666666666663</v>
      </c>
      <c r="BN19" s="17">
        <f t="shared" ref="BN19:BN28" si="49">IF(BG19="","",(BK19/BG19))</f>
        <v>0.66666666666666663</v>
      </c>
      <c r="BO19" s="22"/>
      <c r="BP19" s="1">
        <f t="shared" ref="BP19:BP28" si="50">IF(ISNUMBER(BQ19),BG19-BQ19+BO19,"")</f>
        <v>0</v>
      </c>
      <c r="BQ19" s="1">
        <v>3</v>
      </c>
      <c r="BR19" s="1"/>
      <c r="BS19" s="4"/>
      <c r="BT19" s="4"/>
      <c r="BU19" s="4">
        <v>2</v>
      </c>
      <c r="BV19" s="5">
        <v>1</v>
      </c>
      <c r="BW19" s="16">
        <f t="shared" ref="BW19:BW28" si="51">IF(BQ19="","",((BR19+BS19+BT19+BU19)/BQ19))</f>
        <v>0.66666666666666663</v>
      </c>
      <c r="BX19" s="17">
        <f t="shared" ref="BX19:BX28" si="52">IF(BQ19="","",(BU19/BQ19))</f>
        <v>0.66666666666666663</v>
      </c>
      <c r="BY19" s="22"/>
      <c r="BZ19" s="1">
        <f t="shared" ref="BZ19:BZ28" si="53">IF(ISNUMBER(CA19),BQ19-CA19+BY19,"")</f>
        <v>0</v>
      </c>
      <c r="CA19" s="1">
        <v>3</v>
      </c>
      <c r="CB19" s="1"/>
      <c r="CC19" s="4"/>
      <c r="CD19" s="4"/>
      <c r="CE19" s="4">
        <v>2</v>
      </c>
      <c r="CF19" s="5">
        <v>1</v>
      </c>
      <c r="CG19" s="16">
        <f t="shared" ref="CG19:CG28" si="54">IF(CA19="","",((CB19+CC19+CD19+CE19)/CA19))</f>
        <v>0.66666666666666663</v>
      </c>
      <c r="CH19" s="17">
        <f t="shared" ref="CH19:CH28" si="55">IF(CA19="","",(CE19/CA19))</f>
        <v>0.66666666666666663</v>
      </c>
      <c r="CI19" s="22"/>
      <c r="CJ19" s="1">
        <f t="shared" ref="CJ19:CJ28" si="56">IF(ISNUMBER(CK19),CA19-CK19+CI19,"")</f>
        <v>0</v>
      </c>
      <c r="CK19" s="1">
        <v>3</v>
      </c>
      <c r="CL19" s="1"/>
      <c r="CM19" s="4"/>
      <c r="CN19" s="4"/>
      <c r="CO19" s="4">
        <v>2</v>
      </c>
      <c r="CP19" s="5">
        <v>1</v>
      </c>
      <c r="CQ19" s="16">
        <f t="shared" ref="CQ19:CQ28" si="57">IF(CK19="","",((CL19+CM19+CN19+CO19)/CK19))</f>
        <v>0.66666666666666663</v>
      </c>
      <c r="CR19" s="17">
        <f t="shared" ref="CR19:CR28" si="58">IF(CK19="","",(CO19/CK19))</f>
        <v>0.66666666666666663</v>
      </c>
      <c r="CS19" s="22"/>
      <c r="CT19" s="1">
        <f t="shared" ref="CT19:CT28" si="59">IF(ISNUMBER(CU19),CK19-CU19+CS19,"")</f>
        <v>0</v>
      </c>
      <c r="CU19" s="1">
        <v>3</v>
      </c>
      <c r="CV19" s="1"/>
      <c r="CW19" s="4"/>
      <c r="CX19" s="4"/>
      <c r="CY19" s="4">
        <v>2</v>
      </c>
      <c r="CZ19" s="5">
        <v>1</v>
      </c>
      <c r="DA19" s="16">
        <f t="shared" ref="DA19:DA28" si="60">IF(CU19="","",((CV19+CW19+CX19+CY19)/CU19))</f>
        <v>0.66666666666666663</v>
      </c>
      <c r="DB19" s="17">
        <f t="shared" ref="DB19:DB28" si="61">IF(CU19="","",(CY19/CU19))</f>
        <v>0.66666666666666663</v>
      </c>
    </row>
    <row r="20" spans="2:106" ht="14" x14ac:dyDescent="0.15">
      <c r="B20" s="4" t="s">
        <v>22</v>
      </c>
      <c r="C20" s="2">
        <f t="shared" si="31"/>
        <v>5</v>
      </c>
      <c r="D20" s="2"/>
      <c r="E20" s="2"/>
      <c r="F20" s="8">
        <v>5</v>
      </c>
      <c r="G20" s="23">
        <v>1</v>
      </c>
      <c r="H20" s="1">
        <f t="shared" si="32"/>
        <v>1</v>
      </c>
      <c r="I20" s="1">
        <v>5</v>
      </c>
      <c r="J20" s="1">
        <v>5</v>
      </c>
      <c r="K20" s="1"/>
      <c r="L20" s="1"/>
      <c r="M20" s="1"/>
      <c r="N20" s="1"/>
      <c r="O20" s="16">
        <f t="shared" si="33"/>
        <v>1</v>
      </c>
      <c r="P20" s="17">
        <f t="shared" si="34"/>
        <v>0</v>
      </c>
      <c r="Q20" s="23"/>
      <c r="R20" s="1">
        <f t="shared" si="35"/>
        <v>0</v>
      </c>
      <c r="S20" s="1">
        <v>5</v>
      </c>
      <c r="T20" s="1">
        <v>4</v>
      </c>
      <c r="U20" s="1"/>
      <c r="V20" s="1"/>
      <c r="W20" s="1">
        <v>1</v>
      </c>
      <c r="X20" s="1"/>
      <c r="Y20" s="16">
        <f t="shared" si="36"/>
        <v>1</v>
      </c>
      <c r="Z20" s="17">
        <f t="shared" si="37"/>
        <v>0.2</v>
      </c>
      <c r="AA20" s="23"/>
      <c r="AB20" s="1">
        <f t="shared" si="38"/>
        <v>0</v>
      </c>
      <c r="AC20" s="1">
        <v>5</v>
      </c>
      <c r="AD20" s="1">
        <v>2</v>
      </c>
      <c r="AE20" s="1"/>
      <c r="AF20" s="1"/>
      <c r="AG20" s="1">
        <v>3</v>
      </c>
      <c r="AH20" s="1"/>
      <c r="AI20" s="16">
        <f t="shared" si="39"/>
        <v>1</v>
      </c>
      <c r="AJ20" s="17">
        <f t="shared" si="40"/>
        <v>0.6</v>
      </c>
      <c r="AK20" s="23"/>
      <c r="AL20" s="1">
        <f t="shared" si="41"/>
        <v>0</v>
      </c>
      <c r="AM20" s="1">
        <v>5</v>
      </c>
      <c r="AN20" s="1">
        <v>1</v>
      </c>
      <c r="AO20" s="1"/>
      <c r="AP20" s="1"/>
      <c r="AQ20" s="1">
        <v>4</v>
      </c>
      <c r="AR20" s="1"/>
      <c r="AS20" s="16">
        <f t="shared" si="42"/>
        <v>1</v>
      </c>
      <c r="AT20" s="17">
        <f t="shared" si="43"/>
        <v>0.8</v>
      </c>
      <c r="AU20" s="23"/>
      <c r="AV20" s="1">
        <f t="shared" si="44"/>
        <v>1</v>
      </c>
      <c r="AW20" s="1">
        <v>4</v>
      </c>
      <c r="AX20" s="1"/>
      <c r="AY20" s="1"/>
      <c r="AZ20" s="1"/>
      <c r="BA20" s="1">
        <v>4</v>
      </c>
      <c r="BB20" s="1"/>
      <c r="BC20" s="16">
        <f t="shared" si="45"/>
        <v>1</v>
      </c>
      <c r="BD20" s="17">
        <f t="shared" si="46"/>
        <v>1</v>
      </c>
      <c r="BE20" s="23"/>
      <c r="BF20" s="1">
        <f t="shared" si="47"/>
        <v>0</v>
      </c>
      <c r="BG20" s="1">
        <v>4</v>
      </c>
      <c r="BH20" s="1"/>
      <c r="BI20" s="1"/>
      <c r="BJ20" s="1"/>
      <c r="BK20" s="1">
        <v>4</v>
      </c>
      <c r="BL20" s="1"/>
      <c r="BM20" s="16">
        <f t="shared" si="48"/>
        <v>1</v>
      </c>
      <c r="BN20" s="17">
        <f t="shared" si="49"/>
        <v>1</v>
      </c>
      <c r="BO20" s="23"/>
      <c r="BP20" s="1">
        <f t="shared" si="50"/>
        <v>0</v>
      </c>
      <c r="BQ20" s="1">
        <v>4</v>
      </c>
      <c r="BR20" s="1"/>
      <c r="BS20" s="1"/>
      <c r="BT20" s="1"/>
      <c r="BU20" s="1">
        <v>4</v>
      </c>
      <c r="BV20" s="1"/>
      <c r="BW20" s="16">
        <f t="shared" si="51"/>
        <v>1</v>
      </c>
      <c r="BX20" s="17">
        <f t="shared" si="52"/>
        <v>1</v>
      </c>
      <c r="BY20" s="23"/>
      <c r="BZ20" s="1">
        <f t="shared" si="53"/>
        <v>0</v>
      </c>
      <c r="CA20" s="1">
        <v>4</v>
      </c>
      <c r="CB20" s="1"/>
      <c r="CC20" s="1"/>
      <c r="CD20" s="1"/>
      <c r="CE20" s="1">
        <v>4</v>
      </c>
      <c r="CF20" s="1"/>
      <c r="CG20" s="16">
        <f t="shared" si="54"/>
        <v>1</v>
      </c>
      <c r="CH20" s="17">
        <f t="shared" si="55"/>
        <v>1</v>
      </c>
      <c r="CI20" s="23"/>
      <c r="CJ20" s="1">
        <f t="shared" si="56"/>
        <v>0</v>
      </c>
      <c r="CK20" s="1">
        <v>4</v>
      </c>
      <c r="CL20" s="1"/>
      <c r="CM20" s="1"/>
      <c r="CN20" s="1"/>
      <c r="CO20" s="1">
        <v>4</v>
      </c>
      <c r="CP20" s="1"/>
      <c r="CQ20" s="16">
        <f t="shared" si="57"/>
        <v>1</v>
      </c>
      <c r="CR20" s="17">
        <f t="shared" si="58"/>
        <v>1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3</v>
      </c>
      <c r="D21" s="2"/>
      <c r="E21" s="2"/>
      <c r="F21" s="8">
        <v>3</v>
      </c>
      <c r="G21" s="23"/>
      <c r="H21" s="1">
        <f t="shared" si="32"/>
        <v>0</v>
      </c>
      <c r="I21" s="1">
        <v>3</v>
      </c>
      <c r="J21" s="1">
        <v>3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/>
      <c r="R21" s="1">
        <f t="shared" si="35"/>
        <v>0</v>
      </c>
      <c r="S21" s="1">
        <v>3</v>
      </c>
      <c r="T21" s="1">
        <v>1</v>
      </c>
      <c r="U21" s="1"/>
      <c r="V21" s="1"/>
      <c r="W21" s="1">
        <v>1</v>
      </c>
      <c r="X21" s="1">
        <v>1</v>
      </c>
      <c r="Y21" s="16">
        <f t="shared" si="36"/>
        <v>0.66666666666666663</v>
      </c>
      <c r="Z21" s="17">
        <f t="shared" si="37"/>
        <v>0.33333333333333331</v>
      </c>
      <c r="AA21" s="23"/>
      <c r="AB21" s="1">
        <f t="shared" si="38"/>
        <v>0</v>
      </c>
      <c r="AC21" s="1">
        <v>3</v>
      </c>
      <c r="AD21" s="1">
        <v>1</v>
      </c>
      <c r="AE21" s="1"/>
      <c r="AF21" s="1"/>
      <c r="AG21" s="1">
        <v>2</v>
      </c>
      <c r="AH21" s="1"/>
      <c r="AI21" s="16">
        <f t="shared" si="39"/>
        <v>1</v>
      </c>
      <c r="AJ21" s="17">
        <f t="shared" si="40"/>
        <v>0.66666666666666663</v>
      </c>
      <c r="AK21" s="23"/>
      <c r="AL21" s="1">
        <f t="shared" si="41"/>
        <v>0</v>
      </c>
      <c r="AM21" s="1">
        <v>3</v>
      </c>
      <c r="AN21" s="1"/>
      <c r="AO21" s="1"/>
      <c r="AP21" s="1"/>
      <c r="AQ21" s="1">
        <v>3</v>
      </c>
      <c r="AR21" s="1"/>
      <c r="AS21" s="16">
        <f t="shared" si="42"/>
        <v>1</v>
      </c>
      <c r="AT21" s="17">
        <f t="shared" si="43"/>
        <v>1</v>
      </c>
      <c r="AU21" s="23"/>
      <c r="AV21" s="1">
        <f t="shared" si="44"/>
        <v>0</v>
      </c>
      <c r="AW21" s="1">
        <v>3</v>
      </c>
      <c r="AX21" s="1"/>
      <c r="AY21" s="1"/>
      <c r="AZ21" s="1"/>
      <c r="BA21" s="1">
        <v>3</v>
      </c>
      <c r="BB21" s="1"/>
      <c r="BC21" s="16">
        <f t="shared" si="45"/>
        <v>1</v>
      </c>
      <c r="BD21" s="17">
        <f t="shared" si="46"/>
        <v>1</v>
      </c>
      <c r="BE21" s="23"/>
      <c r="BF21" s="1">
        <f t="shared" si="47"/>
        <v>0</v>
      </c>
      <c r="BG21" s="1">
        <v>3</v>
      </c>
      <c r="BH21" s="1"/>
      <c r="BI21" s="1"/>
      <c r="BJ21" s="1"/>
      <c r="BK21" s="1">
        <v>3</v>
      </c>
      <c r="BL21" s="1"/>
      <c r="BM21" s="16">
        <f t="shared" si="48"/>
        <v>1</v>
      </c>
      <c r="BN21" s="17">
        <f t="shared" si="49"/>
        <v>1</v>
      </c>
      <c r="BO21" s="23"/>
      <c r="BP21" s="1">
        <f t="shared" si="50"/>
        <v>0</v>
      </c>
      <c r="BQ21" s="1">
        <v>3</v>
      </c>
      <c r="BR21" s="1"/>
      <c r="BS21" s="1"/>
      <c r="BT21" s="1"/>
      <c r="BU21" s="1">
        <v>3</v>
      </c>
      <c r="BV21" s="1"/>
      <c r="BW21" s="16">
        <f t="shared" si="51"/>
        <v>1</v>
      </c>
      <c r="BX21" s="17">
        <f t="shared" si="52"/>
        <v>1</v>
      </c>
      <c r="BY21" s="23"/>
      <c r="BZ21" s="1">
        <f t="shared" si="53"/>
        <v>0</v>
      </c>
      <c r="CA21" s="1">
        <v>3</v>
      </c>
      <c r="CB21" s="1"/>
      <c r="CC21" s="1"/>
      <c r="CD21" s="1"/>
      <c r="CE21" s="1">
        <v>3</v>
      </c>
      <c r="CF21" s="1"/>
      <c r="CG21" s="16">
        <f t="shared" si="54"/>
        <v>1</v>
      </c>
      <c r="CH21" s="17">
        <f t="shared" si="55"/>
        <v>1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2</v>
      </c>
      <c r="D22" s="2"/>
      <c r="E22" s="2"/>
      <c r="F22" s="8">
        <v>2</v>
      </c>
      <c r="G22" s="23"/>
      <c r="H22" s="1">
        <f t="shared" si="32"/>
        <v>0</v>
      </c>
      <c r="I22" s="1">
        <v>2</v>
      </c>
      <c r="J22" s="1">
        <v>2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2</v>
      </c>
      <c r="T22" s="1">
        <v>2</v>
      </c>
      <c r="U22" s="1"/>
      <c r="V22" s="1"/>
      <c r="W22" s="1"/>
      <c r="X22" s="1"/>
      <c r="Y22" s="16">
        <f t="shared" si="36"/>
        <v>1</v>
      </c>
      <c r="Z22" s="17">
        <f t="shared" si="37"/>
        <v>0</v>
      </c>
      <c r="AA22" s="23"/>
      <c r="AB22" s="1">
        <f t="shared" si="38"/>
        <v>0</v>
      </c>
      <c r="AC22" s="1">
        <v>2</v>
      </c>
      <c r="AD22" s="1">
        <v>1</v>
      </c>
      <c r="AE22" s="1"/>
      <c r="AF22" s="1"/>
      <c r="AG22" s="1">
        <v>1</v>
      </c>
      <c r="AH22" s="1"/>
      <c r="AI22" s="16">
        <f t="shared" si="39"/>
        <v>1</v>
      </c>
      <c r="AJ22" s="17">
        <f t="shared" si="40"/>
        <v>0.5</v>
      </c>
      <c r="AK22" s="23"/>
      <c r="AL22" s="1">
        <f t="shared" si="41"/>
        <v>0</v>
      </c>
      <c r="AM22" s="1">
        <v>2</v>
      </c>
      <c r="AN22" s="1"/>
      <c r="AO22" s="1"/>
      <c r="AP22" s="1"/>
      <c r="AQ22" s="1">
        <v>2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2</v>
      </c>
      <c r="AX22" s="1"/>
      <c r="AY22" s="1"/>
      <c r="AZ22" s="1"/>
      <c r="BA22" s="1">
        <v>2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2</v>
      </c>
      <c r="BH22" s="1"/>
      <c r="BI22" s="1"/>
      <c r="BJ22" s="1"/>
      <c r="BK22" s="1">
        <v>2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2</v>
      </c>
      <c r="BR22" s="1"/>
      <c r="BS22" s="1"/>
      <c r="BT22" s="1"/>
      <c r="BU22" s="1">
        <v>2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7</v>
      </c>
      <c r="D23" s="2"/>
      <c r="E23" s="2"/>
      <c r="F23" s="8">
        <v>7</v>
      </c>
      <c r="G23" s="23"/>
      <c r="H23" s="1">
        <f t="shared" si="32"/>
        <v>0</v>
      </c>
      <c r="I23" s="1">
        <v>7</v>
      </c>
      <c r="J23" s="1">
        <v>7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7</v>
      </c>
      <c r="T23" s="1">
        <v>3</v>
      </c>
      <c r="U23" s="1"/>
      <c r="V23" s="1"/>
      <c r="W23" s="1">
        <v>4</v>
      </c>
      <c r="X23" s="1"/>
      <c r="Y23" s="16">
        <f t="shared" si="36"/>
        <v>1</v>
      </c>
      <c r="Z23" s="17">
        <f t="shared" si="37"/>
        <v>0.5714285714285714</v>
      </c>
      <c r="AA23" s="23"/>
      <c r="AB23" s="1">
        <f t="shared" si="38"/>
        <v>0</v>
      </c>
      <c r="AC23" s="1">
        <v>7</v>
      </c>
      <c r="AD23" s="1">
        <v>2</v>
      </c>
      <c r="AE23" s="1"/>
      <c r="AF23" s="1">
        <v>1</v>
      </c>
      <c r="AG23" s="1">
        <v>4</v>
      </c>
      <c r="AH23" s="1"/>
      <c r="AI23" s="16">
        <f t="shared" si="39"/>
        <v>1</v>
      </c>
      <c r="AJ23" s="17">
        <f t="shared" si="40"/>
        <v>0.5714285714285714</v>
      </c>
      <c r="AK23" s="23"/>
      <c r="AL23" s="1">
        <f t="shared" si="41"/>
        <v>0</v>
      </c>
      <c r="AM23" s="1">
        <v>7</v>
      </c>
      <c r="AN23" s="1"/>
      <c r="AO23" s="1"/>
      <c r="AP23" s="1"/>
      <c r="AQ23" s="1">
        <v>6</v>
      </c>
      <c r="AR23" s="1">
        <v>1</v>
      </c>
      <c r="AS23" s="16">
        <f t="shared" si="42"/>
        <v>0.8571428571428571</v>
      </c>
      <c r="AT23" s="17">
        <f t="shared" si="43"/>
        <v>0.8571428571428571</v>
      </c>
      <c r="AU23" s="23">
        <v>1</v>
      </c>
      <c r="AV23" s="1">
        <f t="shared" si="44"/>
        <v>0</v>
      </c>
      <c r="AW23" s="1">
        <v>8</v>
      </c>
      <c r="AX23" s="1">
        <v>1</v>
      </c>
      <c r="AY23" s="1"/>
      <c r="AZ23" s="1"/>
      <c r="BA23" s="1">
        <v>6</v>
      </c>
      <c r="BB23" s="1">
        <v>1</v>
      </c>
      <c r="BC23" s="16">
        <f t="shared" si="45"/>
        <v>0.875</v>
      </c>
      <c r="BD23" s="17">
        <f t="shared" si="46"/>
        <v>0.75</v>
      </c>
      <c r="BE23" s="23"/>
      <c r="BF23" s="1">
        <f t="shared" si="47"/>
        <v>0</v>
      </c>
      <c r="BG23" s="1">
        <v>8</v>
      </c>
      <c r="BH23" s="1">
        <v>1</v>
      </c>
      <c r="BI23" s="1"/>
      <c r="BJ23" s="1"/>
      <c r="BK23" s="1">
        <v>6</v>
      </c>
      <c r="BL23" s="1">
        <v>1</v>
      </c>
      <c r="BM23" s="16">
        <f t="shared" si="48"/>
        <v>0.875</v>
      </c>
      <c r="BN23" s="17">
        <f t="shared" si="49"/>
        <v>0.75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4</v>
      </c>
      <c r="D24" s="2"/>
      <c r="E24" s="2"/>
      <c r="F24" s="8">
        <v>4</v>
      </c>
      <c r="G24" s="23">
        <v>1</v>
      </c>
      <c r="H24" s="1">
        <f t="shared" si="32"/>
        <v>0</v>
      </c>
      <c r="I24" s="1">
        <v>5</v>
      </c>
      <c r="J24" s="1">
        <v>4</v>
      </c>
      <c r="K24" s="1"/>
      <c r="L24" s="1"/>
      <c r="M24" s="1"/>
      <c r="N24" s="1">
        <v>1</v>
      </c>
      <c r="O24" s="16">
        <f t="shared" si="33"/>
        <v>0.8</v>
      </c>
      <c r="P24" s="17">
        <f t="shared" si="34"/>
        <v>0</v>
      </c>
      <c r="Q24" s="23"/>
      <c r="R24" s="1">
        <f t="shared" si="35"/>
        <v>0</v>
      </c>
      <c r="S24" s="1">
        <v>5</v>
      </c>
      <c r="T24" s="1">
        <v>2</v>
      </c>
      <c r="U24" s="1"/>
      <c r="V24" s="1">
        <v>1</v>
      </c>
      <c r="W24" s="1">
        <v>1</v>
      </c>
      <c r="X24" s="1">
        <v>1</v>
      </c>
      <c r="Y24" s="16">
        <f t="shared" si="36"/>
        <v>0.8</v>
      </c>
      <c r="Z24" s="17">
        <f t="shared" si="37"/>
        <v>0.2</v>
      </c>
      <c r="AA24" s="23">
        <v>1</v>
      </c>
      <c r="AB24" s="1">
        <f t="shared" si="38"/>
        <v>0</v>
      </c>
      <c r="AC24" s="1">
        <v>6</v>
      </c>
      <c r="AD24" s="1">
        <v>2</v>
      </c>
      <c r="AE24" s="1"/>
      <c r="AF24" s="1"/>
      <c r="AG24" s="1">
        <v>2</v>
      </c>
      <c r="AH24" s="1">
        <v>2</v>
      </c>
      <c r="AI24" s="16">
        <f t="shared" si="39"/>
        <v>0.66666666666666663</v>
      </c>
      <c r="AJ24" s="17">
        <f t="shared" si="40"/>
        <v>0.33333333333333331</v>
      </c>
      <c r="AK24" s="23"/>
      <c r="AL24" s="1">
        <f t="shared" si="41"/>
        <v>0</v>
      </c>
      <c r="AM24" s="1">
        <v>6</v>
      </c>
      <c r="AN24" s="1">
        <v>1</v>
      </c>
      <c r="AO24" s="1"/>
      <c r="AP24" s="1"/>
      <c r="AQ24" s="1">
        <v>3</v>
      </c>
      <c r="AR24" s="1">
        <v>2</v>
      </c>
      <c r="AS24" s="16">
        <f t="shared" si="42"/>
        <v>0.66666666666666663</v>
      </c>
      <c r="AT24" s="17">
        <f t="shared" si="43"/>
        <v>0.5</v>
      </c>
      <c r="AU24" s="23"/>
      <c r="AV24" s="1">
        <f t="shared" si="44"/>
        <v>0</v>
      </c>
      <c r="AW24" s="1">
        <v>6</v>
      </c>
      <c r="AX24" s="1"/>
      <c r="AY24" s="1"/>
      <c r="AZ24" s="1"/>
      <c r="BA24" s="1">
        <v>4</v>
      </c>
      <c r="BB24" s="1">
        <v>2</v>
      </c>
      <c r="BC24" s="16">
        <f t="shared" si="45"/>
        <v>0.66666666666666663</v>
      </c>
      <c r="BD24" s="17">
        <f t="shared" si="46"/>
        <v>0.66666666666666663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10</v>
      </c>
      <c r="D25" s="2"/>
      <c r="E25" s="2"/>
      <c r="F25" s="8">
        <v>10</v>
      </c>
      <c r="G25" s="23"/>
      <c r="H25" s="1">
        <f t="shared" si="32"/>
        <v>0</v>
      </c>
      <c r="I25" s="1">
        <v>10</v>
      </c>
      <c r="J25" s="1">
        <v>6</v>
      </c>
      <c r="K25" s="1"/>
      <c r="L25" s="1">
        <v>1</v>
      </c>
      <c r="M25" s="1"/>
      <c r="N25" s="1">
        <v>3</v>
      </c>
      <c r="O25" s="16">
        <f t="shared" si="33"/>
        <v>0.7</v>
      </c>
      <c r="P25" s="17">
        <f t="shared" si="34"/>
        <v>0</v>
      </c>
      <c r="Q25" s="23"/>
      <c r="R25" s="1">
        <f t="shared" si="35"/>
        <v>0</v>
      </c>
      <c r="S25" s="1">
        <v>10</v>
      </c>
      <c r="T25" s="1">
        <v>3</v>
      </c>
      <c r="U25" s="1"/>
      <c r="V25" s="1"/>
      <c r="W25" s="1">
        <v>3</v>
      </c>
      <c r="X25" s="1">
        <v>4</v>
      </c>
      <c r="Y25" s="16">
        <f t="shared" si="36"/>
        <v>0.6</v>
      </c>
      <c r="Z25" s="17">
        <f t="shared" si="37"/>
        <v>0.3</v>
      </c>
      <c r="AA25" s="23"/>
      <c r="AB25" s="1">
        <f t="shared" si="38"/>
        <v>0</v>
      </c>
      <c r="AC25" s="1">
        <v>10</v>
      </c>
      <c r="AD25" s="1">
        <v>1</v>
      </c>
      <c r="AE25" s="1"/>
      <c r="AF25" s="1"/>
      <c r="AG25" s="1">
        <v>5</v>
      </c>
      <c r="AH25" s="1">
        <v>4</v>
      </c>
      <c r="AI25" s="16">
        <f t="shared" si="39"/>
        <v>0.6</v>
      </c>
      <c r="AJ25" s="17">
        <f t="shared" si="40"/>
        <v>0.5</v>
      </c>
      <c r="AK25" s="23"/>
      <c r="AL25" s="1">
        <f t="shared" si="41"/>
        <v>0</v>
      </c>
      <c r="AM25" s="1">
        <v>10</v>
      </c>
      <c r="AN25" s="1"/>
      <c r="AO25" s="1"/>
      <c r="AP25" s="1"/>
      <c r="AQ25" s="1">
        <v>6</v>
      </c>
      <c r="AR25" s="1">
        <v>4</v>
      </c>
      <c r="AS25" s="16">
        <f t="shared" si="42"/>
        <v>0.6</v>
      </c>
      <c r="AT25" s="17">
        <f t="shared" si="43"/>
        <v>0.6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11</v>
      </c>
      <c r="D26" s="2"/>
      <c r="E26" s="2"/>
      <c r="F26" s="8">
        <v>11</v>
      </c>
      <c r="G26" s="23"/>
      <c r="H26" s="1">
        <f t="shared" si="32"/>
        <v>0</v>
      </c>
      <c r="I26" s="1">
        <v>11</v>
      </c>
      <c r="J26" s="1">
        <v>11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11</v>
      </c>
      <c r="T26" s="1">
        <v>6</v>
      </c>
      <c r="U26" s="1"/>
      <c r="V26" s="1"/>
      <c r="W26" s="1">
        <v>5</v>
      </c>
      <c r="X26" s="1"/>
      <c r="Y26" s="18">
        <f t="shared" si="36"/>
        <v>1</v>
      </c>
      <c r="Z26" s="19">
        <f t="shared" si="37"/>
        <v>0.45454545454545453</v>
      </c>
      <c r="AA26" s="23"/>
      <c r="AB26" s="1">
        <f t="shared" si="38"/>
        <v>0</v>
      </c>
      <c r="AC26" s="1">
        <v>11</v>
      </c>
      <c r="AD26" s="1">
        <v>1</v>
      </c>
      <c r="AE26" s="1"/>
      <c r="AF26" s="1"/>
      <c r="AG26" s="1">
        <v>10</v>
      </c>
      <c r="AH26" s="1"/>
      <c r="AI26" s="18">
        <f t="shared" si="39"/>
        <v>1</v>
      </c>
      <c r="AJ26" s="19">
        <f t="shared" si="40"/>
        <v>0.90909090909090906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20</v>
      </c>
      <c r="D27" s="2"/>
      <c r="E27" s="2"/>
      <c r="F27" s="8">
        <v>20</v>
      </c>
      <c r="G27" s="23"/>
      <c r="H27" s="1">
        <f t="shared" si="32"/>
        <v>0</v>
      </c>
      <c r="I27" s="1">
        <v>20</v>
      </c>
      <c r="J27" s="1">
        <v>19</v>
      </c>
      <c r="K27" s="1"/>
      <c r="L27" s="1"/>
      <c r="M27" s="1"/>
      <c r="N27" s="1">
        <v>1</v>
      </c>
      <c r="O27" s="18">
        <f t="shared" si="33"/>
        <v>0.95</v>
      </c>
      <c r="P27" s="19">
        <f t="shared" si="34"/>
        <v>0</v>
      </c>
      <c r="Q27" s="23">
        <v>4</v>
      </c>
      <c r="R27" s="1">
        <f t="shared" si="35"/>
        <v>0</v>
      </c>
      <c r="S27" s="1">
        <v>24</v>
      </c>
      <c r="T27" s="1">
        <v>16</v>
      </c>
      <c r="U27" s="1"/>
      <c r="V27" s="1"/>
      <c r="W27" s="1">
        <v>7</v>
      </c>
      <c r="X27" s="1">
        <v>1</v>
      </c>
      <c r="Y27" s="18">
        <f t="shared" si="36"/>
        <v>0.95833333333333337</v>
      </c>
      <c r="Z27" s="19">
        <f t="shared" si="37"/>
        <v>0.29166666666666669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17</v>
      </c>
      <c r="D28" s="2"/>
      <c r="E28" s="2"/>
      <c r="F28" s="9">
        <v>17</v>
      </c>
      <c r="G28" s="24">
        <v>1</v>
      </c>
      <c r="H28" s="25">
        <f t="shared" si="32"/>
        <v>0</v>
      </c>
      <c r="I28" s="25">
        <v>18</v>
      </c>
      <c r="J28" s="25">
        <v>12</v>
      </c>
      <c r="K28" s="10"/>
      <c r="L28" s="10">
        <v>4</v>
      </c>
      <c r="M28" s="10"/>
      <c r="N28" s="10">
        <v>2</v>
      </c>
      <c r="O28" s="20">
        <f t="shared" si="33"/>
        <v>0.88888888888888884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61</v>
      </c>
    </row>
    <row r="2" spans="1:106" x14ac:dyDescent="0.15">
      <c r="B2" s="14" t="str">
        <f>"Freshmen Retention - "&amp;$A$1</f>
        <v>Freshmen Retention - Applied Mathematics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2</v>
      </c>
      <c r="D5" s="3"/>
      <c r="E5" s="3"/>
      <c r="F5" s="8">
        <v>2</v>
      </c>
      <c r="G5" s="22">
        <v>2</v>
      </c>
      <c r="H5" s="1">
        <f>IF(ISNUMBER(I5),F5-I5+G5,"")</f>
        <v>0</v>
      </c>
      <c r="I5" s="1">
        <v>4</v>
      </c>
      <c r="J5" s="1">
        <v>4</v>
      </c>
      <c r="K5" s="4"/>
      <c r="L5" s="4"/>
      <c r="M5" s="4"/>
      <c r="N5" s="5"/>
      <c r="O5" s="16">
        <f>IF(I5="","",((J5+K5+L5+M5)/I5))</f>
        <v>1</v>
      </c>
      <c r="P5" s="17">
        <f>IF(I5="","",(M5/I5))</f>
        <v>0</v>
      </c>
      <c r="Q5" s="22"/>
      <c r="R5" s="1">
        <f t="shared" ref="R5:R14" si="1">IF(ISNUMBER(S5),I5-S5+Q5,"")</f>
        <v>1</v>
      </c>
      <c r="S5" s="1">
        <v>3</v>
      </c>
      <c r="T5" s="1">
        <v>2</v>
      </c>
      <c r="U5" s="4"/>
      <c r="V5" s="4"/>
      <c r="W5" s="4"/>
      <c r="X5" s="5">
        <v>1</v>
      </c>
      <c r="Y5" s="16">
        <f t="shared" ref="Y5:Y14" si="2">IF(S5="","",((T5+U5+V5+W5)/S5))</f>
        <v>0.66666666666666663</v>
      </c>
      <c r="Z5" s="17">
        <f t="shared" ref="Z5:Z14" si="3">IF(S5="","",(W5/S5))</f>
        <v>0</v>
      </c>
      <c r="AA5" s="22">
        <v>1</v>
      </c>
      <c r="AB5" s="1">
        <f t="shared" ref="AB5:AB14" si="4">IF(ISNUMBER(AC5),S5-AC5+AA5,"")</f>
        <v>0</v>
      </c>
      <c r="AC5" s="1">
        <v>4</v>
      </c>
      <c r="AD5" s="1">
        <v>3</v>
      </c>
      <c r="AE5" s="4"/>
      <c r="AF5" s="4"/>
      <c r="AG5" s="4"/>
      <c r="AH5" s="5">
        <v>1</v>
      </c>
      <c r="AI5" s="16">
        <f t="shared" ref="AI5:AI14" si="5">IF(AC5="","",((AD5+AE5+AF5+AG5)/AC5))</f>
        <v>0.75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4</v>
      </c>
      <c r="AN5" s="1">
        <v>1</v>
      </c>
      <c r="AO5" s="4"/>
      <c r="AP5" s="4">
        <v>1</v>
      </c>
      <c r="AQ5" s="4"/>
      <c r="AR5" s="5">
        <v>2</v>
      </c>
      <c r="AS5" s="16">
        <f t="shared" ref="AS5:AS14" si="8">IF(AM5="","",((AN5+AO5+AP5+AQ5)/AM5))</f>
        <v>0.5</v>
      </c>
      <c r="AT5" s="17">
        <f t="shared" ref="AT5:AT14" si="9">IF(AM5="","",(AQ5/AM5))</f>
        <v>0</v>
      </c>
      <c r="AU5" s="22"/>
      <c r="AV5" s="1">
        <f t="shared" ref="AV5:AV14" si="10">IF(ISNUMBER(AW5),AM5-AW5+AU5,"")</f>
        <v>0</v>
      </c>
      <c r="AW5" s="1">
        <v>4</v>
      </c>
      <c r="AX5" s="1">
        <v>1</v>
      </c>
      <c r="AY5" s="4"/>
      <c r="AZ5" s="4"/>
      <c r="BA5" s="4">
        <v>1</v>
      </c>
      <c r="BB5" s="5">
        <v>2</v>
      </c>
      <c r="BC5" s="16">
        <f t="shared" ref="BC5:BC14" si="11">IF(AW5="","",((AX5+AY5+AZ5+BA5)/AW5))</f>
        <v>0.5</v>
      </c>
      <c r="BD5" s="17">
        <f t="shared" ref="BD5:BD14" si="12">IF(AW5="","",(BA5/AW5))</f>
        <v>0.25</v>
      </c>
      <c r="BE5" s="22"/>
      <c r="BF5" s="1">
        <f t="shared" ref="BF5:BF14" si="13">IF(ISNUMBER(BG5),AW5-BG5+BE5,"")</f>
        <v>-2</v>
      </c>
      <c r="BG5" s="1">
        <v>6</v>
      </c>
      <c r="BH5" s="1"/>
      <c r="BI5" s="4"/>
      <c r="BJ5" s="4"/>
      <c r="BK5" s="4">
        <v>3</v>
      </c>
      <c r="BL5" s="5">
        <v>3</v>
      </c>
      <c r="BM5" s="16">
        <f t="shared" ref="BM5:BM14" si="14">IF(BG5="","",((BH5+BI5+BJ5+BK5)/BG5))</f>
        <v>0.5</v>
      </c>
      <c r="BN5" s="17">
        <f t="shared" ref="BN5:BN14" si="15">IF(BG5="","",(BK5/BG5))</f>
        <v>0.5</v>
      </c>
      <c r="BO5" s="22"/>
      <c r="BP5" s="1">
        <f t="shared" ref="BP5:BP14" si="16">IF(ISNUMBER(BQ5),BG5-BQ5+BO5,"")</f>
        <v>0</v>
      </c>
      <c r="BQ5" s="1">
        <v>6</v>
      </c>
      <c r="BR5" s="1"/>
      <c r="BS5" s="4"/>
      <c r="BT5" s="4"/>
      <c r="BU5" s="4">
        <v>3</v>
      </c>
      <c r="BV5" s="5">
        <v>3</v>
      </c>
      <c r="BW5" s="16">
        <f t="shared" ref="BW5:BW14" si="17">IF(BQ5="","",((BR5+BS5+BT5+BU5)/BQ5))</f>
        <v>0.5</v>
      </c>
      <c r="BX5" s="17">
        <f t="shared" ref="BX5:BX14" si="18">IF(BQ5="","",(BU5/BQ5))</f>
        <v>0.5</v>
      </c>
      <c r="BY5" s="22"/>
      <c r="BZ5" s="1">
        <f t="shared" ref="BZ5:BZ14" si="19">IF(ISNUMBER(CA5),BQ5-CA5+BY5,"")</f>
        <v>0</v>
      </c>
      <c r="CA5" s="1">
        <v>6</v>
      </c>
      <c r="CB5" s="1"/>
      <c r="CC5" s="4"/>
      <c r="CD5" s="4"/>
      <c r="CE5" s="4">
        <v>3</v>
      </c>
      <c r="CF5" s="5">
        <v>3</v>
      </c>
      <c r="CG5" s="16">
        <f t="shared" ref="CG5:CG14" si="20">IF(CA5="","",((CB5+CC5+CD5+CE5)/CA5))</f>
        <v>0.5</v>
      </c>
      <c r="CH5" s="17">
        <f t="shared" ref="CH5:CH14" si="21">IF(CA5="","",(CE5/CA5))</f>
        <v>0.5</v>
      </c>
      <c r="CI5" s="22"/>
      <c r="CJ5" s="1">
        <f t="shared" ref="CJ5:CJ14" si="22">IF(ISNUMBER(CK5),CA5-CK5+CI5,"")</f>
        <v>0</v>
      </c>
      <c r="CK5" s="1">
        <v>6</v>
      </c>
      <c r="CL5" s="1"/>
      <c r="CM5" s="4"/>
      <c r="CN5" s="4"/>
      <c r="CO5" s="4">
        <v>3</v>
      </c>
      <c r="CP5" s="5">
        <v>3</v>
      </c>
      <c r="CQ5" s="16">
        <f t="shared" ref="CQ5:CQ14" si="23">IF(CK5="","",((CL5+CM5+CN5+CO5)/CK5))</f>
        <v>0.5</v>
      </c>
      <c r="CR5" s="17">
        <f t="shared" ref="CR5:CR14" si="24">IF(CK5="","",(CO5/CK5))</f>
        <v>0.5</v>
      </c>
      <c r="CS5" s="22"/>
      <c r="CT5" s="1">
        <f t="shared" ref="CT5:CT14" si="25">IF(ISNUMBER(CU5),CK5-CU5+CS5,"")</f>
        <v>0</v>
      </c>
      <c r="CU5" s="1">
        <v>6</v>
      </c>
      <c r="CV5" s="1"/>
      <c r="CW5" s="4"/>
      <c r="CX5" s="4"/>
      <c r="CY5" s="4">
        <v>3</v>
      </c>
      <c r="CZ5" s="5">
        <v>3</v>
      </c>
      <c r="DA5" s="16">
        <f t="shared" ref="DA5:DA14" si="26">IF(CU5="","",((CV5+CW5+CX5+CY5)/CU5))</f>
        <v>0.5</v>
      </c>
      <c r="DB5" s="17">
        <f t="shared" ref="DB5:DB14" si="27">IF(CU5="","",(CY5/CU5))</f>
        <v>0.5</v>
      </c>
    </row>
    <row r="6" spans="1:106" ht="14" x14ac:dyDescent="0.15">
      <c r="B6" s="4" t="s">
        <v>22</v>
      </c>
      <c r="C6" s="2">
        <f t="shared" si="0"/>
        <v>7</v>
      </c>
      <c r="D6" s="2"/>
      <c r="E6" s="2"/>
      <c r="F6" s="8">
        <v>7</v>
      </c>
      <c r="G6" s="23">
        <v>1</v>
      </c>
      <c r="H6" s="1">
        <f t="shared" ref="H6:H14" si="28">IF(ISNUMBER(I6),F6-I6+G6,"")</f>
        <v>0</v>
      </c>
      <c r="I6" s="1">
        <v>8</v>
      </c>
      <c r="J6" s="1">
        <v>7</v>
      </c>
      <c r="K6" s="1"/>
      <c r="L6" s="1"/>
      <c r="M6" s="1"/>
      <c r="N6" s="1">
        <v>1</v>
      </c>
      <c r="O6" s="16">
        <f t="shared" ref="O6:O14" si="29">IF(I6="","",((J6+K6+L6+M6)/I6))</f>
        <v>0.875</v>
      </c>
      <c r="P6" s="17">
        <f t="shared" ref="P6:P14" si="30">IF(I6="","",(M6/I6))</f>
        <v>0</v>
      </c>
      <c r="Q6" s="23">
        <v>2</v>
      </c>
      <c r="R6" s="1">
        <f t="shared" si="1"/>
        <v>-1</v>
      </c>
      <c r="S6" s="1">
        <v>11</v>
      </c>
      <c r="T6" s="1">
        <v>8</v>
      </c>
      <c r="U6" s="1"/>
      <c r="V6" s="1">
        <v>1</v>
      </c>
      <c r="W6" s="1"/>
      <c r="X6" s="1">
        <v>2</v>
      </c>
      <c r="Y6" s="16">
        <f t="shared" si="2"/>
        <v>0.81818181818181823</v>
      </c>
      <c r="Z6" s="17">
        <f t="shared" si="3"/>
        <v>0</v>
      </c>
      <c r="AA6" s="23"/>
      <c r="AB6" s="1">
        <f t="shared" si="4"/>
        <v>-1</v>
      </c>
      <c r="AC6" s="1">
        <v>12</v>
      </c>
      <c r="AD6" s="1">
        <v>10</v>
      </c>
      <c r="AE6" s="1"/>
      <c r="AF6" s="1"/>
      <c r="AG6" s="1"/>
      <c r="AH6" s="1">
        <v>2</v>
      </c>
      <c r="AI6" s="16">
        <f t="shared" si="5"/>
        <v>0.83333333333333337</v>
      </c>
      <c r="AJ6" s="17">
        <f t="shared" si="6"/>
        <v>0</v>
      </c>
      <c r="AK6" s="23"/>
      <c r="AL6" s="1">
        <f t="shared" si="7"/>
        <v>0</v>
      </c>
      <c r="AM6" s="1">
        <v>12</v>
      </c>
      <c r="AN6" s="1">
        <v>2</v>
      </c>
      <c r="AO6" s="1"/>
      <c r="AP6" s="1"/>
      <c r="AQ6" s="1">
        <v>6</v>
      </c>
      <c r="AR6" s="1">
        <v>4</v>
      </c>
      <c r="AS6" s="16">
        <f t="shared" si="8"/>
        <v>0.66666666666666663</v>
      </c>
      <c r="AT6" s="17">
        <f t="shared" si="9"/>
        <v>0.5</v>
      </c>
      <c r="AU6" s="23"/>
      <c r="AV6" s="1">
        <f t="shared" si="10"/>
        <v>0</v>
      </c>
      <c r="AW6" s="1">
        <v>12</v>
      </c>
      <c r="AX6" s="1">
        <v>1</v>
      </c>
      <c r="AY6" s="1"/>
      <c r="AZ6" s="1"/>
      <c r="BA6" s="1">
        <v>8</v>
      </c>
      <c r="BB6" s="1">
        <v>3</v>
      </c>
      <c r="BC6" s="16">
        <f t="shared" si="11"/>
        <v>0.75</v>
      </c>
      <c r="BD6" s="17">
        <f t="shared" si="12"/>
        <v>0.66666666666666663</v>
      </c>
      <c r="BE6" s="23"/>
      <c r="BF6" s="1">
        <f t="shared" si="13"/>
        <v>0</v>
      </c>
      <c r="BG6" s="1">
        <v>12</v>
      </c>
      <c r="BH6" s="1"/>
      <c r="BI6" s="1"/>
      <c r="BJ6" s="1">
        <v>1</v>
      </c>
      <c r="BK6" s="1">
        <v>8</v>
      </c>
      <c r="BL6" s="1">
        <v>3</v>
      </c>
      <c r="BM6" s="16">
        <f t="shared" si="14"/>
        <v>0.75</v>
      </c>
      <c r="BN6" s="17">
        <f t="shared" si="15"/>
        <v>0.66666666666666663</v>
      </c>
      <c r="BO6" s="23"/>
      <c r="BP6" s="1">
        <f t="shared" si="16"/>
        <v>-1</v>
      </c>
      <c r="BQ6" s="1">
        <v>13</v>
      </c>
      <c r="BR6" s="1">
        <v>1</v>
      </c>
      <c r="BS6" s="1"/>
      <c r="BT6" s="1"/>
      <c r="BU6" s="1">
        <v>9</v>
      </c>
      <c r="BV6" s="1">
        <v>3</v>
      </c>
      <c r="BW6" s="16">
        <f t="shared" si="17"/>
        <v>0.76923076923076927</v>
      </c>
      <c r="BX6" s="17">
        <f t="shared" si="18"/>
        <v>0.69230769230769229</v>
      </c>
      <c r="BY6" s="23"/>
      <c r="BZ6" s="1">
        <f t="shared" si="19"/>
        <v>0</v>
      </c>
      <c r="CA6" s="1">
        <v>13</v>
      </c>
      <c r="CB6" s="1"/>
      <c r="CC6" s="1"/>
      <c r="CD6" s="1"/>
      <c r="CE6" s="1">
        <v>9</v>
      </c>
      <c r="CF6" s="1">
        <v>4</v>
      </c>
      <c r="CG6" s="16">
        <f t="shared" si="20"/>
        <v>0.69230769230769229</v>
      </c>
      <c r="CH6" s="17">
        <f t="shared" si="21"/>
        <v>0.69230769230769229</v>
      </c>
      <c r="CI6" s="23"/>
      <c r="CJ6" s="1">
        <f t="shared" si="22"/>
        <v>0</v>
      </c>
      <c r="CK6" s="1">
        <v>13</v>
      </c>
      <c r="CL6" s="1"/>
      <c r="CM6" s="1"/>
      <c r="CN6" s="1"/>
      <c r="CO6" s="1">
        <v>9</v>
      </c>
      <c r="CP6" s="1">
        <v>4</v>
      </c>
      <c r="CQ6" s="16">
        <f t="shared" si="23"/>
        <v>0.69230769230769229</v>
      </c>
      <c r="CR6" s="17">
        <f t="shared" si="24"/>
        <v>0.69230769230769229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8</v>
      </c>
      <c r="D7" s="2"/>
      <c r="E7" s="2"/>
      <c r="F7" s="8">
        <v>8</v>
      </c>
      <c r="G7" s="23">
        <v>3</v>
      </c>
      <c r="H7" s="1">
        <f t="shared" si="28"/>
        <v>1</v>
      </c>
      <c r="I7" s="1">
        <v>10</v>
      </c>
      <c r="J7" s="1">
        <v>6</v>
      </c>
      <c r="K7" s="1"/>
      <c r="L7" s="1">
        <v>1</v>
      </c>
      <c r="M7" s="1"/>
      <c r="N7" s="1">
        <v>3</v>
      </c>
      <c r="O7" s="16">
        <f t="shared" si="29"/>
        <v>0.7</v>
      </c>
      <c r="P7" s="17">
        <f t="shared" si="30"/>
        <v>0</v>
      </c>
      <c r="Q7" s="23">
        <v>1</v>
      </c>
      <c r="R7" s="1">
        <f t="shared" si="1"/>
        <v>1</v>
      </c>
      <c r="S7" s="1">
        <v>10</v>
      </c>
      <c r="T7" s="1">
        <v>6</v>
      </c>
      <c r="U7" s="1"/>
      <c r="V7" s="1">
        <v>1</v>
      </c>
      <c r="W7" s="1"/>
      <c r="X7" s="1">
        <v>3</v>
      </c>
      <c r="Y7" s="16">
        <f t="shared" si="2"/>
        <v>0.7</v>
      </c>
      <c r="Z7" s="17">
        <f t="shared" si="3"/>
        <v>0</v>
      </c>
      <c r="AA7" s="23"/>
      <c r="AB7" s="1">
        <f t="shared" si="4"/>
        <v>0</v>
      </c>
      <c r="AC7" s="1">
        <v>10</v>
      </c>
      <c r="AD7" s="1">
        <v>4</v>
      </c>
      <c r="AE7" s="1"/>
      <c r="AF7" s="1">
        <v>1</v>
      </c>
      <c r="AG7" s="1"/>
      <c r="AH7" s="1">
        <v>5</v>
      </c>
      <c r="AI7" s="16">
        <f t="shared" si="5"/>
        <v>0.5</v>
      </c>
      <c r="AJ7" s="17">
        <f t="shared" si="6"/>
        <v>0</v>
      </c>
      <c r="AK7" s="23"/>
      <c r="AL7" s="1">
        <f t="shared" si="7"/>
        <v>0</v>
      </c>
      <c r="AM7" s="1">
        <v>10</v>
      </c>
      <c r="AN7" s="1">
        <v>2</v>
      </c>
      <c r="AO7" s="1"/>
      <c r="AP7" s="1"/>
      <c r="AQ7" s="1">
        <v>4</v>
      </c>
      <c r="AR7" s="1">
        <v>4</v>
      </c>
      <c r="AS7" s="16">
        <f t="shared" si="8"/>
        <v>0.6</v>
      </c>
      <c r="AT7" s="17">
        <f t="shared" si="9"/>
        <v>0.4</v>
      </c>
      <c r="AU7" s="23"/>
      <c r="AV7" s="1">
        <f t="shared" si="10"/>
        <v>0</v>
      </c>
      <c r="AW7" s="1">
        <v>10</v>
      </c>
      <c r="AX7" s="1"/>
      <c r="AY7" s="1"/>
      <c r="AZ7" s="1"/>
      <c r="BA7" s="1">
        <v>6</v>
      </c>
      <c r="BB7" s="1">
        <v>4</v>
      </c>
      <c r="BC7" s="16">
        <f t="shared" si="11"/>
        <v>0.6</v>
      </c>
      <c r="BD7" s="17">
        <f t="shared" si="12"/>
        <v>0.6</v>
      </c>
      <c r="BE7" s="23"/>
      <c r="BF7" s="1">
        <f t="shared" si="13"/>
        <v>0</v>
      </c>
      <c r="BG7" s="1">
        <v>10</v>
      </c>
      <c r="BH7" s="1"/>
      <c r="BI7" s="1"/>
      <c r="BJ7" s="1"/>
      <c r="BK7" s="1">
        <v>6</v>
      </c>
      <c r="BL7" s="1">
        <v>4</v>
      </c>
      <c r="BM7" s="16">
        <f t="shared" si="14"/>
        <v>0.6</v>
      </c>
      <c r="BN7" s="17">
        <f t="shared" si="15"/>
        <v>0.6</v>
      </c>
      <c r="BO7" s="23"/>
      <c r="BP7" s="1">
        <f t="shared" si="16"/>
        <v>0</v>
      </c>
      <c r="BQ7" s="1">
        <v>10</v>
      </c>
      <c r="BR7" s="1"/>
      <c r="BS7" s="1"/>
      <c r="BT7" s="1"/>
      <c r="BU7" s="1">
        <v>6</v>
      </c>
      <c r="BV7" s="1">
        <v>4</v>
      </c>
      <c r="BW7" s="16">
        <f t="shared" si="17"/>
        <v>0.6</v>
      </c>
      <c r="BX7" s="17">
        <f t="shared" si="18"/>
        <v>0.6</v>
      </c>
      <c r="BY7" s="23"/>
      <c r="BZ7" s="1">
        <f t="shared" si="19"/>
        <v>0</v>
      </c>
      <c r="CA7" s="1">
        <v>10</v>
      </c>
      <c r="CB7" s="1"/>
      <c r="CC7" s="1"/>
      <c r="CD7" s="1"/>
      <c r="CE7" s="1">
        <v>6</v>
      </c>
      <c r="CF7" s="1">
        <v>4</v>
      </c>
      <c r="CG7" s="16">
        <f t="shared" si="20"/>
        <v>0.6</v>
      </c>
      <c r="CH7" s="17">
        <f t="shared" si="21"/>
        <v>0.6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12</v>
      </c>
      <c r="D8" s="2"/>
      <c r="E8" s="2"/>
      <c r="F8" s="8">
        <v>12</v>
      </c>
      <c r="G8" s="23">
        <v>3</v>
      </c>
      <c r="H8" s="1">
        <f t="shared" si="28"/>
        <v>1</v>
      </c>
      <c r="I8" s="1">
        <v>14</v>
      </c>
      <c r="J8" s="1">
        <v>11</v>
      </c>
      <c r="K8" s="1"/>
      <c r="L8" s="1"/>
      <c r="M8" s="1"/>
      <c r="N8" s="1">
        <v>3</v>
      </c>
      <c r="O8" s="16">
        <f t="shared" si="29"/>
        <v>0.7857142857142857</v>
      </c>
      <c r="P8" s="17">
        <f t="shared" si="30"/>
        <v>0</v>
      </c>
      <c r="Q8" s="23"/>
      <c r="R8" s="1">
        <f t="shared" si="1"/>
        <v>2</v>
      </c>
      <c r="S8" s="1">
        <v>12</v>
      </c>
      <c r="T8" s="1">
        <v>8</v>
      </c>
      <c r="U8" s="1"/>
      <c r="V8" s="1"/>
      <c r="W8" s="1"/>
      <c r="X8" s="1">
        <v>4</v>
      </c>
      <c r="Y8" s="16">
        <f t="shared" si="2"/>
        <v>0.66666666666666663</v>
      </c>
      <c r="Z8" s="17">
        <f t="shared" si="3"/>
        <v>0</v>
      </c>
      <c r="AA8" s="23"/>
      <c r="AB8" s="1">
        <f t="shared" si="4"/>
        <v>0</v>
      </c>
      <c r="AC8" s="1">
        <v>12</v>
      </c>
      <c r="AD8" s="1">
        <v>8</v>
      </c>
      <c r="AE8" s="1"/>
      <c r="AF8" s="1"/>
      <c r="AG8" s="1"/>
      <c r="AH8" s="1">
        <v>4</v>
      </c>
      <c r="AI8" s="16">
        <f t="shared" si="5"/>
        <v>0.66666666666666663</v>
      </c>
      <c r="AJ8" s="17">
        <f t="shared" si="6"/>
        <v>0</v>
      </c>
      <c r="AK8" s="23"/>
      <c r="AL8" s="1">
        <f t="shared" si="7"/>
        <v>0</v>
      </c>
      <c r="AM8" s="1">
        <v>12</v>
      </c>
      <c r="AN8" s="1">
        <v>3</v>
      </c>
      <c r="AO8" s="1"/>
      <c r="AP8" s="1"/>
      <c r="AQ8" s="1">
        <v>4</v>
      </c>
      <c r="AR8" s="1">
        <v>5</v>
      </c>
      <c r="AS8" s="16">
        <f t="shared" si="8"/>
        <v>0.58333333333333337</v>
      </c>
      <c r="AT8" s="17">
        <f t="shared" si="9"/>
        <v>0.33333333333333331</v>
      </c>
      <c r="AU8" s="23"/>
      <c r="AV8" s="1">
        <f t="shared" si="10"/>
        <v>0</v>
      </c>
      <c r="AW8" s="1">
        <v>12</v>
      </c>
      <c r="AX8" s="1"/>
      <c r="AY8" s="1"/>
      <c r="AZ8" s="1"/>
      <c r="BA8" s="1">
        <v>7</v>
      </c>
      <c r="BB8" s="1">
        <v>5</v>
      </c>
      <c r="BC8" s="16">
        <f t="shared" si="11"/>
        <v>0.58333333333333337</v>
      </c>
      <c r="BD8" s="17">
        <f t="shared" si="12"/>
        <v>0.58333333333333337</v>
      </c>
      <c r="BE8" s="23"/>
      <c r="BF8" s="1">
        <f t="shared" si="13"/>
        <v>0</v>
      </c>
      <c r="BG8" s="1">
        <v>12</v>
      </c>
      <c r="BH8" s="1"/>
      <c r="BI8" s="1"/>
      <c r="BJ8" s="1"/>
      <c r="BK8" s="1">
        <v>7</v>
      </c>
      <c r="BL8" s="1">
        <v>5</v>
      </c>
      <c r="BM8" s="16">
        <f t="shared" si="14"/>
        <v>0.58333333333333337</v>
      </c>
      <c r="BN8" s="17">
        <f t="shared" si="15"/>
        <v>0.58333333333333337</v>
      </c>
      <c r="BO8" s="23"/>
      <c r="BP8" s="1">
        <f t="shared" si="16"/>
        <v>0</v>
      </c>
      <c r="BQ8" s="1">
        <v>12</v>
      </c>
      <c r="BR8" s="1"/>
      <c r="BS8" s="1"/>
      <c r="BT8" s="1"/>
      <c r="BU8" s="1">
        <v>7</v>
      </c>
      <c r="BV8" s="1">
        <v>5</v>
      </c>
      <c r="BW8" s="16">
        <f t="shared" si="17"/>
        <v>0.58333333333333337</v>
      </c>
      <c r="BX8" s="17">
        <f t="shared" si="18"/>
        <v>0.58333333333333337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11</v>
      </c>
      <c r="D9" s="2"/>
      <c r="E9" s="2"/>
      <c r="F9" s="8">
        <v>11</v>
      </c>
      <c r="G9" s="23"/>
      <c r="H9" s="1">
        <f t="shared" si="28"/>
        <v>0</v>
      </c>
      <c r="I9" s="1">
        <v>11</v>
      </c>
      <c r="J9" s="1">
        <v>7</v>
      </c>
      <c r="K9" s="1"/>
      <c r="L9" s="1">
        <v>4</v>
      </c>
      <c r="M9" s="1"/>
      <c r="N9" s="1"/>
      <c r="O9" s="16">
        <f t="shared" si="29"/>
        <v>1</v>
      </c>
      <c r="P9" s="17">
        <f t="shared" si="30"/>
        <v>0</v>
      </c>
      <c r="Q9" s="23">
        <v>4</v>
      </c>
      <c r="R9" s="1">
        <f t="shared" si="1"/>
        <v>2</v>
      </c>
      <c r="S9" s="1">
        <v>13</v>
      </c>
      <c r="T9" s="1">
        <v>8</v>
      </c>
      <c r="U9" s="1"/>
      <c r="V9" s="1"/>
      <c r="W9" s="1"/>
      <c r="X9" s="1">
        <v>5</v>
      </c>
      <c r="Y9" s="16">
        <f t="shared" si="2"/>
        <v>0.61538461538461542</v>
      </c>
      <c r="Z9" s="17">
        <f t="shared" si="3"/>
        <v>0</v>
      </c>
      <c r="AA9" s="23"/>
      <c r="AB9" s="1">
        <f t="shared" si="4"/>
        <v>0</v>
      </c>
      <c r="AC9" s="1">
        <v>13</v>
      </c>
      <c r="AD9" s="1">
        <v>6</v>
      </c>
      <c r="AE9" s="1"/>
      <c r="AF9" s="1"/>
      <c r="AG9" s="1"/>
      <c r="AH9" s="1">
        <v>7</v>
      </c>
      <c r="AI9" s="16">
        <f t="shared" si="5"/>
        <v>0.46153846153846156</v>
      </c>
      <c r="AJ9" s="17">
        <f t="shared" si="6"/>
        <v>0</v>
      </c>
      <c r="AK9" s="23">
        <v>1</v>
      </c>
      <c r="AL9" s="1">
        <f t="shared" si="7"/>
        <v>0</v>
      </c>
      <c r="AM9" s="1">
        <v>14</v>
      </c>
      <c r="AN9" s="1">
        <v>5</v>
      </c>
      <c r="AO9" s="1"/>
      <c r="AP9" s="1"/>
      <c r="AQ9" s="1">
        <v>2</v>
      </c>
      <c r="AR9" s="1">
        <v>7</v>
      </c>
      <c r="AS9" s="16">
        <f t="shared" si="8"/>
        <v>0.5</v>
      </c>
      <c r="AT9" s="17">
        <f t="shared" si="9"/>
        <v>0.14285714285714285</v>
      </c>
      <c r="AU9" s="23"/>
      <c r="AV9" s="1">
        <f t="shared" si="10"/>
        <v>0</v>
      </c>
      <c r="AW9" s="1">
        <v>14</v>
      </c>
      <c r="AX9" s="1">
        <v>2</v>
      </c>
      <c r="AY9" s="1"/>
      <c r="AZ9" s="1"/>
      <c r="BA9" s="1">
        <v>5</v>
      </c>
      <c r="BB9" s="1">
        <v>7</v>
      </c>
      <c r="BC9" s="16">
        <f t="shared" si="11"/>
        <v>0.5</v>
      </c>
      <c r="BD9" s="17">
        <f t="shared" si="12"/>
        <v>0.35714285714285715</v>
      </c>
      <c r="BE9" s="23"/>
      <c r="BF9" s="1">
        <f t="shared" si="13"/>
        <v>0</v>
      </c>
      <c r="BG9" s="1">
        <v>14</v>
      </c>
      <c r="BH9" s="1">
        <v>1</v>
      </c>
      <c r="BI9" s="1"/>
      <c r="BJ9" s="1"/>
      <c r="BK9" s="1">
        <v>6</v>
      </c>
      <c r="BL9" s="1">
        <v>7</v>
      </c>
      <c r="BM9" s="16">
        <f t="shared" si="14"/>
        <v>0.5</v>
      </c>
      <c r="BN9" s="17">
        <f t="shared" si="15"/>
        <v>0.42857142857142855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9</v>
      </c>
      <c r="D10" s="2"/>
      <c r="E10" s="2"/>
      <c r="F10" s="8">
        <v>9</v>
      </c>
      <c r="G10" s="23">
        <v>1</v>
      </c>
      <c r="H10" s="1">
        <f t="shared" si="28"/>
        <v>1</v>
      </c>
      <c r="I10" s="1">
        <v>9</v>
      </c>
      <c r="J10" s="1">
        <v>7</v>
      </c>
      <c r="K10" s="1"/>
      <c r="L10" s="1"/>
      <c r="M10" s="1"/>
      <c r="N10" s="1">
        <v>2</v>
      </c>
      <c r="O10" s="16">
        <f t="shared" si="29"/>
        <v>0.77777777777777779</v>
      </c>
      <c r="P10" s="17">
        <f t="shared" si="30"/>
        <v>0</v>
      </c>
      <c r="Q10" s="23"/>
      <c r="R10" s="1">
        <f t="shared" si="1"/>
        <v>-1</v>
      </c>
      <c r="S10" s="1">
        <v>10</v>
      </c>
      <c r="T10" s="1">
        <v>7</v>
      </c>
      <c r="U10" s="1"/>
      <c r="V10" s="1"/>
      <c r="W10" s="1"/>
      <c r="X10" s="1">
        <v>3</v>
      </c>
      <c r="Y10" s="16">
        <f t="shared" si="2"/>
        <v>0.7</v>
      </c>
      <c r="Z10" s="17">
        <f t="shared" si="3"/>
        <v>0</v>
      </c>
      <c r="AA10" s="23"/>
      <c r="AB10" s="1">
        <f t="shared" si="4"/>
        <v>-1</v>
      </c>
      <c r="AC10" s="1">
        <v>11</v>
      </c>
      <c r="AD10" s="1">
        <v>7</v>
      </c>
      <c r="AE10" s="1"/>
      <c r="AF10" s="1">
        <v>1</v>
      </c>
      <c r="AG10" s="1"/>
      <c r="AH10" s="1">
        <v>3</v>
      </c>
      <c r="AI10" s="16">
        <f t="shared" si="5"/>
        <v>0.72727272727272729</v>
      </c>
      <c r="AJ10" s="17">
        <f t="shared" si="6"/>
        <v>0</v>
      </c>
      <c r="AK10" s="23"/>
      <c r="AL10" s="1">
        <f t="shared" si="7"/>
        <v>0</v>
      </c>
      <c r="AM10" s="1">
        <v>11</v>
      </c>
      <c r="AN10" s="1">
        <v>4</v>
      </c>
      <c r="AO10" s="1"/>
      <c r="AP10" s="1"/>
      <c r="AQ10" s="1">
        <v>2</v>
      </c>
      <c r="AR10" s="1">
        <v>5</v>
      </c>
      <c r="AS10" s="16">
        <f t="shared" si="8"/>
        <v>0.54545454545454541</v>
      </c>
      <c r="AT10" s="17">
        <f t="shared" si="9"/>
        <v>0.18181818181818182</v>
      </c>
      <c r="AU10" s="23">
        <v>1</v>
      </c>
      <c r="AV10" s="1">
        <f t="shared" si="10"/>
        <v>0</v>
      </c>
      <c r="AW10" s="1">
        <v>12</v>
      </c>
      <c r="AX10" s="1">
        <v>3</v>
      </c>
      <c r="AY10" s="1"/>
      <c r="AZ10" s="1"/>
      <c r="BA10" s="1">
        <v>4</v>
      </c>
      <c r="BB10" s="1">
        <v>5</v>
      </c>
      <c r="BC10" s="16">
        <f t="shared" si="11"/>
        <v>0.58333333333333337</v>
      </c>
      <c r="BD10" s="17">
        <f t="shared" si="12"/>
        <v>0.33333333333333331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12</v>
      </c>
      <c r="D11" s="2"/>
      <c r="E11" s="2"/>
      <c r="F11" s="8">
        <v>12</v>
      </c>
      <c r="G11" s="23">
        <v>2</v>
      </c>
      <c r="H11" s="1">
        <f t="shared" si="28"/>
        <v>1</v>
      </c>
      <c r="I11" s="1">
        <v>13</v>
      </c>
      <c r="J11" s="1">
        <v>12</v>
      </c>
      <c r="K11" s="1"/>
      <c r="L11" s="1"/>
      <c r="M11" s="1"/>
      <c r="N11" s="1">
        <v>1</v>
      </c>
      <c r="O11" s="16">
        <f t="shared" si="29"/>
        <v>0.92307692307692313</v>
      </c>
      <c r="P11" s="17">
        <f t="shared" si="30"/>
        <v>0</v>
      </c>
      <c r="Q11" s="23"/>
      <c r="R11" s="1">
        <f t="shared" si="1"/>
        <v>-1</v>
      </c>
      <c r="S11" s="1">
        <v>14</v>
      </c>
      <c r="T11" s="1">
        <v>11</v>
      </c>
      <c r="U11" s="1"/>
      <c r="V11" s="1">
        <v>1</v>
      </c>
      <c r="W11" s="1"/>
      <c r="X11" s="1">
        <v>2</v>
      </c>
      <c r="Y11" s="16">
        <f t="shared" si="2"/>
        <v>0.8571428571428571</v>
      </c>
      <c r="Z11" s="17">
        <f t="shared" si="3"/>
        <v>0</v>
      </c>
      <c r="AA11" s="23"/>
      <c r="AB11" s="1">
        <f t="shared" si="4"/>
        <v>1</v>
      </c>
      <c r="AC11" s="1">
        <v>13</v>
      </c>
      <c r="AD11" s="1">
        <v>10</v>
      </c>
      <c r="AE11" s="1"/>
      <c r="AF11" s="1"/>
      <c r="AG11" s="1"/>
      <c r="AH11" s="1">
        <v>3</v>
      </c>
      <c r="AI11" s="16">
        <f t="shared" si="5"/>
        <v>0.76923076923076927</v>
      </c>
      <c r="AJ11" s="17">
        <f t="shared" si="6"/>
        <v>0</v>
      </c>
      <c r="AK11" s="23"/>
      <c r="AL11" s="1">
        <f t="shared" si="7"/>
        <v>0</v>
      </c>
      <c r="AM11" s="1">
        <v>13</v>
      </c>
      <c r="AN11" s="1">
        <v>3</v>
      </c>
      <c r="AO11" s="1"/>
      <c r="AP11" s="1"/>
      <c r="AQ11" s="1">
        <v>6</v>
      </c>
      <c r="AR11" s="1">
        <v>4</v>
      </c>
      <c r="AS11" s="16">
        <f t="shared" si="8"/>
        <v>0.69230769230769229</v>
      </c>
      <c r="AT11" s="17">
        <f t="shared" si="9"/>
        <v>0.46153846153846156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5</v>
      </c>
      <c r="D12" s="2"/>
      <c r="E12" s="2"/>
      <c r="F12" s="8">
        <v>5</v>
      </c>
      <c r="G12" s="23">
        <v>1</v>
      </c>
      <c r="H12" s="1">
        <f t="shared" si="28"/>
        <v>1</v>
      </c>
      <c r="I12" s="1">
        <v>5</v>
      </c>
      <c r="J12" s="1">
        <v>4</v>
      </c>
      <c r="K12" s="1"/>
      <c r="L12" s="1"/>
      <c r="M12" s="1"/>
      <c r="N12" s="1">
        <v>1</v>
      </c>
      <c r="O12" s="18">
        <f t="shared" si="29"/>
        <v>0.8</v>
      </c>
      <c r="P12" s="19">
        <f t="shared" si="30"/>
        <v>0</v>
      </c>
      <c r="Q12" s="23">
        <v>2</v>
      </c>
      <c r="R12" s="1">
        <f t="shared" si="1"/>
        <v>0</v>
      </c>
      <c r="S12" s="1">
        <v>7</v>
      </c>
      <c r="T12" s="1">
        <v>6</v>
      </c>
      <c r="U12" s="1"/>
      <c r="V12" s="1"/>
      <c r="W12" s="1"/>
      <c r="X12" s="1">
        <v>1</v>
      </c>
      <c r="Y12" s="18">
        <f t="shared" si="2"/>
        <v>0.8571428571428571</v>
      </c>
      <c r="Z12" s="19">
        <f t="shared" si="3"/>
        <v>0</v>
      </c>
      <c r="AA12" s="23"/>
      <c r="AB12" s="1">
        <f t="shared" si="4"/>
        <v>0</v>
      </c>
      <c r="AC12" s="1">
        <v>7</v>
      </c>
      <c r="AD12" s="1">
        <v>4</v>
      </c>
      <c r="AE12" s="1"/>
      <c r="AF12" s="1"/>
      <c r="AG12" s="1">
        <v>2</v>
      </c>
      <c r="AH12" s="1">
        <v>1</v>
      </c>
      <c r="AI12" s="18">
        <f t="shared" si="5"/>
        <v>0.8571428571428571</v>
      </c>
      <c r="AJ12" s="19">
        <f t="shared" si="6"/>
        <v>0.2857142857142857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6</v>
      </c>
      <c r="D13" s="2"/>
      <c r="E13" s="2"/>
      <c r="F13" s="8">
        <v>6</v>
      </c>
      <c r="G13" s="23"/>
      <c r="H13" s="1">
        <f t="shared" si="28"/>
        <v>0</v>
      </c>
      <c r="I13" s="1">
        <v>6</v>
      </c>
      <c r="J13" s="1">
        <v>6</v>
      </c>
      <c r="K13" s="1"/>
      <c r="L13" s="1"/>
      <c r="M13" s="1"/>
      <c r="N13" s="1"/>
      <c r="O13" s="18">
        <f t="shared" si="29"/>
        <v>1</v>
      </c>
      <c r="P13" s="19">
        <f t="shared" si="30"/>
        <v>0</v>
      </c>
      <c r="Q13" s="23">
        <v>4</v>
      </c>
      <c r="R13" s="1">
        <f t="shared" si="1"/>
        <v>2</v>
      </c>
      <c r="S13" s="1">
        <v>8</v>
      </c>
      <c r="T13" s="1">
        <v>7</v>
      </c>
      <c r="U13" s="1"/>
      <c r="V13" s="1"/>
      <c r="W13" s="1"/>
      <c r="X13" s="1">
        <v>1</v>
      </c>
      <c r="Y13" s="18">
        <f t="shared" si="2"/>
        <v>0.875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15</v>
      </c>
      <c r="D14" s="2"/>
      <c r="E14" s="2"/>
      <c r="F14" s="9">
        <v>15</v>
      </c>
      <c r="G14" s="24">
        <v>2</v>
      </c>
      <c r="H14" s="25">
        <f t="shared" si="28"/>
        <v>1</v>
      </c>
      <c r="I14" s="25">
        <v>16</v>
      </c>
      <c r="J14" s="25">
        <v>14</v>
      </c>
      <c r="K14" s="10"/>
      <c r="L14" s="10"/>
      <c r="M14" s="10"/>
      <c r="N14" s="10">
        <v>2</v>
      </c>
      <c r="O14" s="20">
        <f t="shared" si="29"/>
        <v>0.875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Applied Mathematics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</v>
      </c>
      <c r="D19" s="3"/>
      <c r="E19" s="3"/>
      <c r="F19" s="8">
        <v>1</v>
      </c>
      <c r="G19" s="22"/>
      <c r="H19" s="1">
        <f t="shared" ref="H19:H28" si="32">IF(ISNUMBER(I19),F19-I19+G19,"")</f>
        <v>0</v>
      </c>
      <c r="I19" s="1">
        <v>1</v>
      </c>
      <c r="J19" s="1">
        <v>1</v>
      </c>
      <c r="K19" s="4"/>
      <c r="L19" s="4"/>
      <c r="M19" s="4"/>
      <c r="N19" s="5"/>
      <c r="O19" s="16">
        <f t="shared" ref="O19:O28" si="33">IF(I19="","",((J19+K19+L19+M19)/I19))</f>
        <v>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1</v>
      </c>
      <c r="T19" s="1"/>
      <c r="U19" s="4"/>
      <c r="V19" s="4"/>
      <c r="W19" s="4">
        <v>1</v>
      </c>
      <c r="X19" s="5"/>
      <c r="Y19" s="16">
        <f t="shared" ref="Y19:Y28" si="36">IF(S19="","",((T19+U19+V19+W19)/S19))</f>
        <v>1</v>
      </c>
      <c r="Z19" s="17">
        <f t="shared" ref="Z19:Z28" si="37">IF(S19="","",(W19/S19))</f>
        <v>1</v>
      </c>
      <c r="AA19" s="22"/>
      <c r="AB19" s="1">
        <f t="shared" ref="AB19:AB28" si="38">IF(ISNUMBER(AC19),S19-AC19+AA19,"")</f>
        <v>0</v>
      </c>
      <c r="AC19" s="1">
        <v>1</v>
      </c>
      <c r="AD19" s="1"/>
      <c r="AE19" s="4"/>
      <c r="AF19" s="4"/>
      <c r="AG19" s="4">
        <v>1</v>
      </c>
      <c r="AH19" s="5"/>
      <c r="AI19" s="16">
        <f t="shared" ref="AI19:AI28" si="39">IF(AC19="","",((AD19+AE19+AF19+AG19)/AC19))</f>
        <v>1</v>
      </c>
      <c r="AJ19" s="17">
        <f t="shared" ref="AJ19:AJ28" si="40">IF(AC19="","",(AG19/AC19))</f>
        <v>1</v>
      </c>
      <c r="AK19" s="22"/>
      <c r="AL19" s="1">
        <f t="shared" ref="AL19:AL28" si="41">IF(ISNUMBER(AM19),AC19-AM19+AK19,"")</f>
        <v>0</v>
      </c>
      <c r="AM19" s="1">
        <v>1</v>
      </c>
      <c r="AN19" s="1"/>
      <c r="AO19" s="4"/>
      <c r="AP19" s="4"/>
      <c r="AQ19" s="4">
        <v>1</v>
      </c>
      <c r="AR19" s="5"/>
      <c r="AS19" s="16">
        <f t="shared" ref="AS19:AS28" si="42">IF(AM19="","",((AN19+AO19+AP19+AQ19)/AM19))</f>
        <v>1</v>
      </c>
      <c r="AT19" s="17">
        <f t="shared" ref="AT19:AT28" si="43">IF(AM19="","",(AQ19/AM19))</f>
        <v>1</v>
      </c>
      <c r="AU19" s="22"/>
      <c r="AV19" s="1">
        <f t="shared" ref="AV19:AV28" si="44">IF(ISNUMBER(AW19),AM19-AW19+AU19,"")</f>
        <v>0</v>
      </c>
      <c r="AW19" s="1">
        <v>1</v>
      </c>
      <c r="AX19" s="1"/>
      <c r="AY19" s="4"/>
      <c r="AZ19" s="4"/>
      <c r="BA19" s="4">
        <v>1</v>
      </c>
      <c r="BB19" s="5"/>
      <c r="BC19" s="16">
        <f t="shared" ref="BC19:BC28" si="45">IF(AW19="","",((AX19+AY19+AZ19+BA19)/AW19))</f>
        <v>1</v>
      </c>
      <c r="BD19" s="17">
        <f t="shared" ref="BD19:BD28" si="46">IF(AW19="","",(BA19/AW19))</f>
        <v>1</v>
      </c>
      <c r="BE19" s="22"/>
      <c r="BF19" s="1">
        <f t="shared" ref="BF19:BF28" si="47">IF(ISNUMBER(BG19),AW19-BG19+BE19,"")</f>
        <v>0</v>
      </c>
      <c r="BG19" s="1">
        <v>1</v>
      </c>
      <c r="BH19" s="1"/>
      <c r="BI19" s="4"/>
      <c r="BJ19" s="4"/>
      <c r="BK19" s="4">
        <v>1</v>
      </c>
      <c r="BL19" s="5"/>
      <c r="BM19" s="16">
        <f t="shared" ref="BM19:BM28" si="48">IF(BG19="","",((BH19+BI19+BJ19+BK19)/BG19))</f>
        <v>1</v>
      </c>
      <c r="BN19" s="17">
        <f t="shared" ref="BN19:BN28" si="49">IF(BG19="","",(BK19/BG19))</f>
        <v>1</v>
      </c>
      <c r="BO19" s="22"/>
      <c r="BP19" s="1">
        <f t="shared" ref="BP19:BP28" si="50">IF(ISNUMBER(BQ19),BG19-BQ19+BO19,"")</f>
        <v>0</v>
      </c>
      <c r="BQ19" s="1">
        <v>1</v>
      </c>
      <c r="BR19" s="1"/>
      <c r="BS19" s="4"/>
      <c r="BT19" s="4"/>
      <c r="BU19" s="4">
        <v>1</v>
      </c>
      <c r="BV19" s="5"/>
      <c r="BW19" s="16">
        <f t="shared" ref="BW19:BW28" si="51">IF(BQ19="","",((BR19+BS19+BT19+BU19)/BQ19))</f>
        <v>1</v>
      </c>
      <c r="BX19" s="17">
        <f t="shared" ref="BX19:BX28" si="52">IF(BQ19="","",(BU19/BQ19))</f>
        <v>1</v>
      </c>
      <c r="BY19" s="22"/>
      <c r="BZ19" s="1">
        <f t="shared" ref="BZ19:BZ28" si="53">IF(ISNUMBER(CA19),BQ19-CA19+BY19,"")</f>
        <v>0</v>
      </c>
      <c r="CA19" s="1">
        <v>1</v>
      </c>
      <c r="CB19" s="1"/>
      <c r="CC19" s="4"/>
      <c r="CD19" s="4"/>
      <c r="CE19" s="4">
        <v>1</v>
      </c>
      <c r="CF19" s="5"/>
      <c r="CG19" s="16">
        <f t="shared" ref="CG19:CG28" si="54">IF(CA19="","",((CB19+CC19+CD19+CE19)/CA19))</f>
        <v>1</v>
      </c>
      <c r="CH19" s="17">
        <f t="shared" ref="CH19:CH28" si="55">IF(CA19="","",(CE19/CA19))</f>
        <v>1</v>
      </c>
      <c r="CI19" s="22"/>
      <c r="CJ19" s="1">
        <f t="shared" ref="CJ19:CJ28" si="56">IF(ISNUMBER(CK19),CA19-CK19+CI19,"")</f>
        <v>0</v>
      </c>
      <c r="CK19" s="1">
        <v>1</v>
      </c>
      <c r="CL19" s="1"/>
      <c r="CM19" s="4"/>
      <c r="CN19" s="4"/>
      <c r="CO19" s="4">
        <v>1</v>
      </c>
      <c r="CP19" s="5"/>
      <c r="CQ19" s="16">
        <f t="shared" ref="CQ19:CQ28" si="57">IF(CK19="","",((CL19+CM19+CN19+CO19)/CK19))</f>
        <v>1</v>
      </c>
      <c r="CR19" s="17">
        <f t="shared" ref="CR19:CR28" si="58">IF(CK19="","",(CO19/CK19))</f>
        <v>1</v>
      </c>
      <c r="CS19" s="22"/>
      <c r="CT19" s="1">
        <f t="shared" ref="CT19:CT28" si="59">IF(ISNUMBER(CU19),CK19-CU19+CS19,"")</f>
        <v>0</v>
      </c>
      <c r="CU19" s="1">
        <v>1</v>
      </c>
      <c r="CV19" s="1"/>
      <c r="CW19" s="4"/>
      <c r="CX19" s="4"/>
      <c r="CY19" s="4">
        <v>1</v>
      </c>
      <c r="CZ19" s="5"/>
      <c r="DA19" s="16">
        <f t="shared" ref="DA19:DA28" si="60">IF(CU19="","",((CV19+CW19+CX19+CY19)/CU19))</f>
        <v>1</v>
      </c>
      <c r="DB19" s="17">
        <f t="shared" ref="DB19:DB28" si="61">IF(CU19="","",(CY19/CU19))</f>
        <v>1</v>
      </c>
    </row>
    <row r="20" spans="2:106" ht="14" x14ac:dyDescent="0.15">
      <c r="B20" s="4" t="s">
        <v>22</v>
      </c>
      <c r="C20" s="2">
        <f t="shared" si="31"/>
        <v>3</v>
      </c>
      <c r="D20" s="2"/>
      <c r="E20" s="2"/>
      <c r="F20" s="8">
        <v>3</v>
      </c>
      <c r="G20" s="23"/>
      <c r="H20" s="1">
        <f t="shared" si="32"/>
        <v>0</v>
      </c>
      <c r="I20" s="1">
        <v>3</v>
      </c>
      <c r="J20" s="1">
        <v>2</v>
      </c>
      <c r="K20" s="1"/>
      <c r="L20" s="1"/>
      <c r="M20" s="1"/>
      <c r="N20" s="1">
        <v>1</v>
      </c>
      <c r="O20" s="16">
        <f t="shared" si="33"/>
        <v>0.66666666666666663</v>
      </c>
      <c r="P20" s="17">
        <f t="shared" si="34"/>
        <v>0</v>
      </c>
      <c r="Q20" s="23"/>
      <c r="R20" s="1">
        <f t="shared" si="35"/>
        <v>0</v>
      </c>
      <c r="S20" s="1">
        <v>3</v>
      </c>
      <c r="T20" s="1">
        <v>1</v>
      </c>
      <c r="U20" s="1"/>
      <c r="V20" s="1"/>
      <c r="W20" s="1"/>
      <c r="X20" s="1">
        <v>2</v>
      </c>
      <c r="Y20" s="16">
        <f t="shared" si="36"/>
        <v>0.33333333333333331</v>
      </c>
      <c r="Z20" s="17">
        <f t="shared" si="37"/>
        <v>0</v>
      </c>
      <c r="AA20" s="23"/>
      <c r="AB20" s="1">
        <f t="shared" si="38"/>
        <v>0</v>
      </c>
      <c r="AC20" s="1">
        <v>3</v>
      </c>
      <c r="AD20" s="1"/>
      <c r="AE20" s="1"/>
      <c r="AF20" s="1"/>
      <c r="AG20" s="1"/>
      <c r="AH20" s="1">
        <v>3</v>
      </c>
      <c r="AI20" s="16">
        <f t="shared" si="39"/>
        <v>0</v>
      </c>
      <c r="AJ20" s="17">
        <f t="shared" si="40"/>
        <v>0</v>
      </c>
      <c r="AK20" s="23"/>
      <c r="AL20" s="1">
        <f t="shared" si="41"/>
        <v>0</v>
      </c>
      <c r="AM20" s="1">
        <v>3</v>
      </c>
      <c r="AN20" s="1"/>
      <c r="AO20" s="1"/>
      <c r="AP20" s="1"/>
      <c r="AQ20" s="1"/>
      <c r="AR20" s="1">
        <v>3</v>
      </c>
      <c r="AS20" s="16">
        <f t="shared" si="42"/>
        <v>0</v>
      </c>
      <c r="AT20" s="17">
        <f t="shared" si="43"/>
        <v>0</v>
      </c>
      <c r="AU20" s="23"/>
      <c r="AV20" s="1">
        <f t="shared" si="44"/>
        <v>0</v>
      </c>
      <c r="AW20" s="1">
        <v>3</v>
      </c>
      <c r="AX20" s="1"/>
      <c r="AY20" s="1"/>
      <c r="AZ20" s="1"/>
      <c r="BA20" s="1"/>
      <c r="BB20" s="1">
        <v>3</v>
      </c>
      <c r="BC20" s="16">
        <f t="shared" si="45"/>
        <v>0</v>
      </c>
      <c r="BD20" s="17">
        <f t="shared" si="46"/>
        <v>0</v>
      </c>
      <c r="BE20" s="23"/>
      <c r="BF20" s="1">
        <f t="shared" si="47"/>
        <v>0</v>
      </c>
      <c r="BG20" s="1">
        <v>3</v>
      </c>
      <c r="BH20" s="1"/>
      <c r="BI20" s="1"/>
      <c r="BJ20" s="1"/>
      <c r="BK20" s="1"/>
      <c r="BL20" s="1">
        <v>3</v>
      </c>
      <c r="BM20" s="16">
        <f t="shared" si="48"/>
        <v>0</v>
      </c>
      <c r="BN20" s="17">
        <f t="shared" si="49"/>
        <v>0</v>
      </c>
      <c r="BO20" s="23"/>
      <c r="BP20" s="1">
        <f t="shared" si="50"/>
        <v>0</v>
      </c>
      <c r="BQ20" s="1">
        <v>3</v>
      </c>
      <c r="BR20" s="1"/>
      <c r="BS20" s="1"/>
      <c r="BT20" s="1"/>
      <c r="BU20" s="1"/>
      <c r="BV20" s="1">
        <v>3</v>
      </c>
      <c r="BW20" s="16">
        <f t="shared" si="51"/>
        <v>0</v>
      </c>
      <c r="BX20" s="17">
        <f t="shared" si="52"/>
        <v>0</v>
      </c>
      <c r="BY20" s="23"/>
      <c r="BZ20" s="1">
        <f t="shared" si="53"/>
        <v>0</v>
      </c>
      <c r="CA20" s="1">
        <v>3</v>
      </c>
      <c r="CB20" s="1"/>
      <c r="CC20" s="1"/>
      <c r="CD20" s="1"/>
      <c r="CE20" s="1"/>
      <c r="CF20" s="1">
        <v>3</v>
      </c>
      <c r="CG20" s="16">
        <f t="shared" si="54"/>
        <v>0</v>
      </c>
      <c r="CH20" s="17">
        <f t="shared" si="55"/>
        <v>0</v>
      </c>
      <c r="CI20" s="23"/>
      <c r="CJ20" s="1">
        <f t="shared" si="56"/>
        <v>0</v>
      </c>
      <c r="CK20" s="1">
        <v>3</v>
      </c>
      <c r="CL20" s="1"/>
      <c r="CM20" s="1"/>
      <c r="CN20" s="1"/>
      <c r="CO20" s="1"/>
      <c r="CP20" s="1">
        <v>3</v>
      </c>
      <c r="CQ20" s="16">
        <f t="shared" si="57"/>
        <v>0</v>
      </c>
      <c r="CR20" s="17">
        <f t="shared" si="58"/>
        <v>0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e">
        <f>#REF!</f>
        <v>#REF!</v>
      </c>
      <c r="C21" s="2">
        <f t="shared" si="31"/>
        <v>0</v>
      </c>
      <c r="D21" s="2"/>
      <c r="E21" s="2"/>
      <c r="F21" s="8"/>
      <c r="G21" s="23"/>
      <c r="H21" s="1" t="str">
        <f t="shared" si="32"/>
        <v/>
      </c>
      <c r="I21" s="1"/>
      <c r="J21" s="1"/>
      <c r="K21" s="1"/>
      <c r="L21" s="1"/>
      <c r="M21" s="1"/>
      <c r="N21" s="1"/>
      <c r="O21" s="16" t="str">
        <f t="shared" si="33"/>
        <v/>
      </c>
      <c r="P21" s="17" t="str">
        <f t="shared" si="34"/>
        <v/>
      </c>
      <c r="Q21" s="23"/>
      <c r="R21" s="1" t="str">
        <f t="shared" si="35"/>
        <v/>
      </c>
      <c r="S21" s="1"/>
      <c r="T21" s="1"/>
      <c r="U21" s="1"/>
      <c r="V21" s="1"/>
      <c r="W21" s="1"/>
      <c r="X21" s="1"/>
      <c r="Y21" s="16" t="str">
        <f t="shared" si="36"/>
        <v/>
      </c>
      <c r="Z21" s="17" t="str">
        <f t="shared" si="37"/>
        <v/>
      </c>
      <c r="AA21" s="23"/>
      <c r="AB21" s="1" t="str">
        <f t="shared" si="38"/>
        <v/>
      </c>
      <c r="AC21" s="1"/>
      <c r="AD21" s="1"/>
      <c r="AE21" s="1"/>
      <c r="AF21" s="1"/>
      <c r="AG21" s="1"/>
      <c r="AH21" s="1"/>
      <c r="AI21" s="16" t="str">
        <f t="shared" si="39"/>
        <v/>
      </c>
      <c r="AJ21" s="17" t="str">
        <f t="shared" si="40"/>
        <v/>
      </c>
      <c r="AK21" s="23"/>
      <c r="AL21" s="1" t="str">
        <f t="shared" si="41"/>
        <v/>
      </c>
      <c r="AM21" s="1"/>
      <c r="AN21" s="1"/>
      <c r="AO21" s="1"/>
      <c r="AP21" s="1"/>
      <c r="AQ21" s="1"/>
      <c r="AR21" s="1"/>
      <c r="AS21" s="16" t="str">
        <f t="shared" si="42"/>
        <v/>
      </c>
      <c r="AT21" s="17" t="str">
        <f t="shared" si="43"/>
        <v/>
      </c>
      <c r="AU21" s="23"/>
      <c r="AV21" s="1" t="str">
        <f t="shared" si="44"/>
        <v/>
      </c>
      <c r="AW21" s="1"/>
      <c r="AX21" s="1"/>
      <c r="AY21" s="1"/>
      <c r="AZ21" s="1"/>
      <c r="BA21" s="1"/>
      <c r="BB21" s="1"/>
      <c r="BC21" s="16" t="str">
        <f t="shared" si="45"/>
        <v/>
      </c>
      <c r="BD21" s="17" t="str">
        <f t="shared" si="46"/>
        <v/>
      </c>
      <c r="BE21" s="23"/>
      <c r="BF21" s="1" t="str">
        <f t="shared" si="47"/>
        <v/>
      </c>
      <c r="BG21" s="1"/>
      <c r="BH21" s="1"/>
      <c r="BI21" s="1"/>
      <c r="BJ21" s="1"/>
      <c r="BK21" s="1"/>
      <c r="BL21" s="1"/>
      <c r="BM21" s="16" t="str">
        <f t="shared" si="48"/>
        <v/>
      </c>
      <c r="BN21" s="17" t="str">
        <f t="shared" si="49"/>
        <v/>
      </c>
      <c r="BO21" s="23"/>
      <c r="BP21" s="1" t="str">
        <f t="shared" si="50"/>
        <v/>
      </c>
      <c r="BQ21" s="1"/>
      <c r="BR21" s="1"/>
      <c r="BS21" s="1"/>
      <c r="BT21" s="1"/>
      <c r="BU21" s="1"/>
      <c r="BV21" s="1"/>
      <c r="BW21" s="16" t="str">
        <f t="shared" si="51"/>
        <v/>
      </c>
      <c r="BX21" s="17" t="str">
        <f t="shared" si="52"/>
        <v/>
      </c>
      <c r="BY21" s="23"/>
      <c r="BZ21" s="1" t="str">
        <f t="shared" si="53"/>
        <v/>
      </c>
      <c r="CA21" s="1"/>
      <c r="CB21" s="1"/>
      <c r="CC21" s="1"/>
      <c r="CD21" s="1"/>
      <c r="CE21" s="1"/>
      <c r="CF21" s="1"/>
      <c r="CG21" s="16" t="str">
        <f t="shared" si="54"/>
        <v/>
      </c>
      <c r="CH21" s="17" t="str">
        <f t="shared" si="55"/>
        <v/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</v>
      </c>
      <c r="D22" s="2"/>
      <c r="E22" s="2"/>
      <c r="F22" s="8">
        <v>1</v>
      </c>
      <c r="G22" s="23"/>
      <c r="H22" s="1">
        <f t="shared" si="32"/>
        <v>0</v>
      </c>
      <c r="I22" s="1">
        <v>1</v>
      </c>
      <c r="J22" s="1">
        <v>1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1</v>
      </c>
      <c r="T22" s="1">
        <v>1</v>
      </c>
      <c r="U22" s="1"/>
      <c r="V22" s="1"/>
      <c r="W22" s="1"/>
      <c r="X22" s="1"/>
      <c r="Y22" s="16">
        <f t="shared" si="36"/>
        <v>1</v>
      </c>
      <c r="Z22" s="17">
        <f t="shared" si="37"/>
        <v>0</v>
      </c>
      <c r="AA22" s="23">
        <v>1</v>
      </c>
      <c r="AB22" s="1">
        <f t="shared" si="38"/>
        <v>0</v>
      </c>
      <c r="AC22" s="1">
        <v>2</v>
      </c>
      <c r="AD22" s="1">
        <v>1</v>
      </c>
      <c r="AE22" s="1"/>
      <c r="AF22" s="1"/>
      <c r="AG22" s="1">
        <v>1</v>
      </c>
      <c r="AH22" s="1"/>
      <c r="AI22" s="16">
        <f t="shared" si="39"/>
        <v>1</v>
      </c>
      <c r="AJ22" s="17">
        <f t="shared" si="40"/>
        <v>0.5</v>
      </c>
      <c r="AK22" s="23"/>
      <c r="AL22" s="1">
        <f t="shared" si="41"/>
        <v>0</v>
      </c>
      <c r="AM22" s="1">
        <v>2</v>
      </c>
      <c r="AN22" s="1"/>
      <c r="AO22" s="1"/>
      <c r="AP22" s="1"/>
      <c r="AQ22" s="1">
        <v>2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2</v>
      </c>
      <c r="AX22" s="1"/>
      <c r="AY22" s="1"/>
      <c r="AZ22" s="1"/>
      <c r="BA22" s="1">
        <v>2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2</v>
      </c>
      <c r="BH22" s="1"/>
      <c r="BI22" s="1"/>
      <c r="BJ22" s="1"/>
      <c r="BK22" s="1">
        <v>2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2</v>
      </c>
      <c r="BR22" s="1"/>
      <c r="BS22" s="1"/>
      <c r="BT22" s="1"/>
      <c r="BU22" s="1">
        <v>2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3</v>
      </c>
      <c r="D23" s="2"/>
      <c r="E23" s="2"/>
      <c r="F23" s="8">
        <v>3</v>
      </c>
      <c r="G23" s="23"/>
      <c r="H23" s="1">
        <f t="shared" si="32"/>
        <v>0</v>
      </c>
      <c r="I23" s="1">
        <v>3</v>
      </c>
      <c r="J23" s="1">
        <v>3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3</v>
      </c>
      <c r="T23" s="1">
        <v>2</v>
      </c>
      <c r="U23" s="1"/>
      <c r="V23" s="1"/>
      <c r="W23" s="1">
        <v>1</v>
      </c>
      <c r="X23" s="1"/>
      <c r="Y23" s="16">
        <f t="shared" si="36"/>
        <v>1</v>
      </c>
      <c r="Z23" s="17">
        <f t="shared" si="37"/>
        <v>0.33333333333333331</v>
      </c>
      <c r="AA23" s="23"/>
      <c r="AB23" s="1">
        <f t="shared" si="38"/>
        <v>0</v>
      </c>
      <c r="AC23" s="1">
        <v>3</v>
      </c>
      <c r="AD23" s="1">
        <v>1</v>
      </c>
      <c r="AE23" s="1"/>
      <c r="AF23" s="1"/>
      <c r="AG23" s="1">
        <v>2</v>
      </c>
      <c r="AH23" s="1"/>
      <c r="AI23" s="16">
        <f t="shared" si="39"/>
        <v>1</v>
      </c>
      <c r="AJ23" s="17">
        <f t="shared" si="40"/>
        <v>0.66666666666666663</v>
      </c>
      <c r="AK23" s="23"/>
      <c r="AL23" s="1">
        <f t="shared" si="41"/>
        <v>0</v>
      </c>
      <c r="AM23" s="1">
        <v>3</v>
      </c>
      <c r="AN23" s="1"/>
      <c r="AO23" s="1"/>
      <c r="AP23" s="1"/>
      <c r="AQ23" s="1">
        <v>3</v>
      </c>
      <c r="AR23" s="1"/>
      <c r="AS23" s="16">
        <f t="shared" si="42"/>
        <v>1</v>
      </c>
      <c r="AT23" s="17">
        <f t="shared" si="43"/>
        <v>1</v>
      </c>
      <c r="AU23" s="23"/>
      <c r="AV23" s="1">
        <f t="shared" si="44"/>
        <v>0</v>
      </c>
      <c r="AW23" s="1">
        <v>3</v>
      </c>
      <c r="AX23" s="1"/>
      <c r="AY23" s="1"/>
      <c r="AZ23" s="1"/>
      <c r="BA23" s="1">
        <v>3</v>
      </c>
      <c r="BB23" s="1"/>
      <c r="BC23" s="16">
        <f t="shared" si="45"/>
        <v>1</v>
      </c>
      <c r="BD23" s="17">
        <f t="shared" si="46"/>
        <v>1</v>
      </c>
      <c r="BE23" s="23"/>
      <c r="BF23" s="1">
        <f t="shared" si="47"/>
        <v>0</v>
      </c>
      <c r="BG23" s="1">
        <v>3</v>
      </c>
      <c r="BH23" s="1"/>
      <c r="BI23" s="1"/>
      <c r="BJ23" s="1"/>
      <c r="BK23" s="1">
        <v>3</v>
      </c>
      <c r="BL23" s="1"/>
      <c r="BM23" s="16">
        <f t="shared" si="48"/>
        <v>1</v>
      </c>
      <c r="BN23" s="17">
        <f t="shared" si="49"/>
        <v>1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3</v>
      </c>
      <c r="D24" s="2"/>
      <c r="E24" s="2"/>
      <c r="F24" s="8">
        <v>3</v>
      </c>
      <c r="G24" s="23">
        <v>1</v>
      </c>
      <c r="H24" s="1">
        <f t="shared" si="32"/>
        <v>1</v>
      </c>
      <c r="I24" s="1">
        <v>3</v>
      </c>
      <c r="J24" s="1">
        <v>2</v>
      </c>
      <c r="K24" s="1"/>
      <c r="L24" s="1"/>
      <c r="M24" s="1"/>
      <c r="N24" s="1">
        <v>1</v>
      </c>
      <c r="O24" s="16">
        <f t="shared" si="33"/>
        <v>0.66666666666666663</v>
      </c>
      <c r="P24" s="17">
        <f t="shared" si="34"/>
        <v>0</v>
      </c>
      <c r="Q24" s="23"/>
      <c r="R24" s="1">
        <f t="shared" si="35"/>
        <v>0</v>
      </c>
      <c r="S24" s="1">
        <v>3</v>
      </c>
      <c r="T24" s="1">
        <v>2</v>
      </c>
      <c r="U24" s="1"/>
      <c r="V24" s="1"/>
      <c r="W24" s="1"/>
      <c r="X24" s="1">
        <v>1</v>
      </c>
      <c r="Y24" s="16">
        <f t="shared" si="36"/>
        <v>0.66666666666666663</v>
      </c>
      <c r="Z24" s="17">
        <f t="shared" si="37"/>
        <v>0</v>
      </c>
      <c r="AA24" s="23"/>
      <c r="AB24" s="1">
        <f t="shared" si="38"/>
        <v>1</v>
      </c>
      <c r="AC24" s="1">
        <v>2</v>
      </c>
      <c r="AD24" s="1"/>
      <c r="AE24" s="1"/>
      <c r="AF24" s="1"/>
      <c r="AG24" s="1">
        <v>1</v>
      </c>
      <c r="AH24" s="1">
        <v>1</v>
      </c>
      <c r="AI24" s="16">
        <f t="shared" si="39"/>
        <v>0.5</v>
      </c>
      <c r="AJ24" s="17">
        <f t="shared" si="40"/>
        <v>0.5</v>
      </c>
      <c r="AK24" s="23"/>
      <c r="AL24" s="1">
        <f t="shared" si="41"/>
        <v>0</v>
      </c>
      <c r="AM24" s="1">
        <v>2</v>
      </c>
      <c r="AN24" s="1"/>
      <c r="AO24" s="1"/>
      <c r="AP24" s="1"/>
      <c r="AQ24" s="1">
        <v>1</v>
      </c>
      <c r="AR24" s="1">
        <v>1</v>
      </c>
      <c r="AS24" s="16">
        <f t="shared" si="42"/>
        <v>0.5</v>
      </c>
      <c r="AT24" s="17">
        <f t="shared" si="43"/>
        <v>0.5</v>
      </c>
      <c r="AU24" s="23"/>
      <c r="AV24" s="1">
        <f t="shared" si="44"/>
        <v>0</v>
      </c>
      <c r="AW24" s="1">
        <v>2</v>
      </c>
      <c r="AX24" s="1"/>
      <c r="AY24" s="1"/>
      <c r="AZ24" s="1"/>
      <c r="BA24" s="1">
        <v>1</v>
      </c>
      <c r="BB24" s="1">
        <v>1</v>
      </c>
      <c r="BC24" s="16">
        <f t="shared" si="45"/>
        <v>0.5</v>
      </c>
      <c r="BD24" s="17">
        <f t="shared" si="46"/>
        <v>0.5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</v>
      </c>
      <c r="D25" s="2"/>
      <c r="E25" s="2"/>
      <c r="F25" s="8">
        <v>2</v>
      </c>
      <c r="G25" s="23">
        <v>1</v>
      </c>
      <c r="H25" s="1">
        <f t="shared" si="32"/>
        <v>0</v>
      </c>
      <c r="I25" s="1">
        <v>3</v>
      </c>
      <c r="J25" s="1">
        <v>3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>
        <v>1</v>
      </c>
      <c r="R25" s="1">
        <f t="shared" si="35"/>
        <v>0</v>
      </c>
      <c r="S25" s="1">
        <v>4</v>
      </c>
      <c r="T25" s="1">
        <v>4</v>
      </c>
      <c r="U25" s="1"/>
      <c r="V25" s="1"/>
      <c r="W25" s="1"/>
      <c r="X25" s="1"/>
      <c r="Y25" s="16">
        <f t="shared" si="36"/>
        <v>1</v>
      </c>
      <c r="Z25" s="17">
        <f t="shared" si="37"/>
        <v>0</v>
      </c>
      <c r="AA25" s="23"/>
      <c r="AB25" s="1">
        <f t="shared" si="38"/>
        <v>0</v>
      </c>
      <c r="AC25" s="1">
        <v>4</v>
      </c>
      <c r="AD25" s="1">
        <v>2</v>
      </c>
      <c r="AE25" s="1"/>
      <c r="AF25" s="1"/>
      <c r="AG25" s="1">
        <v>1</v>
      </c>
      <c r="AH25" s="1">
        <v>1</v>
      </c>
      <c r="AI25" s="16">
        <f t="shared" si="39"/>
        <v>0.75</v>
      </c>
      <c r="AJ25" s="17">
        <f t="shared" si="40"/>
        <v>0.25</v>
      </c>
      <c r="AK25" s="23">
        <v>1</v>
      </c>
      <c r="AL25" s="1">
        <f t="shared" si="41"/>
        <v>0</v>
      </c>
      <c r="AM25" s="1">
        <v>5</v>
      </c>
      <c r="AN25" s="1">
        <v>1</v>
      </c>
      <c r="AO25" s="1"/>
      <c r="AP25" s="1"/>
      <c r="AQ25" s="1">
        <v>3</v>
      </c>
      <c r="AR25" s="1">
        <v>1</v>
      </c>
      <c r="AS25" s="16">
        <f t="shared" si="42"/>
        <v>0.8</v>
      </c>
      <c r="AT25" s="17">
        <f t="shared" si="43"/>
        <v>0.6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2</v>
      </c>
      <c r="D26" s="2"/>
      <c r="E26" s="2"/>
      <c r="F26" s="8">
        <v>2</v>
      </c>
      <c r="G26" s="23"/>
      <c r="H26" s="1">
        <f t="shared" si="32"/>
        <v>1</v>
      </c>
      <c r="I26" s="1">
        <v>1</v>
      </c>
      <c r="J26" s="1">
        <v>1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1</v>
      </c>
      <c r="T26" s="1">
        <v>1</v>
      </c>
      <c r="U26" s="1"/>
      <c r="V26" s="1"/>
      <c r="W26" s="1"/>
      <c r="X26" s="1"/>
      <c r="Y26" s="18">
        <f t="shared" si="36"/>
        <v>1</v>
      </c>
      <c r="Z26" s="19">
        <f t="shared" si="37"/>
        <v>0</v>
      </c>
      <c r="AA26" s="23"/>
      <c r="AB26" s="1">
        <f t="shared" si="38"/>
        <v>0</v>
      </c>
      <c r="AC26" s="1">
        <v>1</v>
      </c>
      <c r="AD26" s="1"/>
      <c r="AE26" s="1"/>
      <c r="AF26" s="1"/>
      <c r="AG26" s="1">
        <v>1</v>
      </c>
      <c r="AH26" s="1"/>
      <c r="AI26" s="18">
        <f t="shared" si="39"/>
        <v>1</v>
      </c>
      <c r="AJ26" s="19">
        <f t="shared" si="40"/>
        <v>1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7</v>
      </c>
      <c r="D27" s="2"/>
      <c r="E27" s="2"/>
      <c r="F27" s="8">
        <v>7</v>
      </c>
      <c r="G27" s="23"/>
      <c r="H27" s="1">
        <f t="shared" si="32"/>
        <v>0</v>
      </c>
      <c r="I27" s="1">
        <v>7</v>
      </c>
      <c r="J27" s="1">
        <v>4</v>
      </c>
      <c r="K27" s="1"/>
      <c r="L27" s="1">
        <v>1</v>
      </c>
      <c r="M27" s="1"/>
      <c r="N27" s="1">
        <v>2</v>
      </c>
      <c r="O27" s="18">
        <f t="shared" si="33"/>
        <v>0.7142857142857143</v>
      </c>
      <c r="P27" s="19">
        <f t="shared" si="34"/>
        <v>0</v>
      </c>
      <c r="Q27" s="23"/>
      <c r="R27" s="1">
        <f t="shared" si="35"/>
        <v>1</v>
      </c>
      <c r="S27" s="1">
        <v>6</v>
      </c>
      <c r="T27" s="1">
        <v>3</v>
      </c>
      <c r="U27" s="1"/>
      <c r="V27" s="1"/>
      <c r="W27" s="1"/>
      <c r="X27" s="1">
        <v>3</v>
      </c>
      <c r="Y27" s="18">
        <f t="shared" si="36"/>
        <v>0.5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6</v>
      </c>
      <c r="D28" s="2"/>
      <c r="E28" s="2"/>
      <c r="F28" s="9">
        <v>6</v>
      </c>
      <c r="G28" s="24"/>
      <c r="H28" s="25">
        <f t="shared" si="32"/>
        <v>0</v>
      </c>
      <c r="I28" s="25">
        <v>6</v>
      </c>
      <c r="J28" s="25">
        <v>4</v>
      </c>
      <c r="K28" s="10"/>
      <c r="L28" s="10"/>
      <c r="M28" s="10"/>
      <c r="N28" s="10">
        <v>2</v>
      </c>
      <c r="O28" s="20">
        <f t="shared" si="33"/>
        <v>0.66666666666666663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62</v>
      </c>
    </row>
    <row r="2" spans="1:106" x14ac:dyDescent="0.15">
      <c r="B2" s="14" t="str">
        <f>"Freshmen Retention - "&amp;$A$1</f>
        <v>Freshmen Retention - Mechanical, Materials &amp; Aerospace Engineering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67</v>
      </c>
      <c r="D5" s="3"/>
      <c r="E5" s="3"/>
      <c r="F5" s="8">
        <v>67</v>
      </c>
      <c r="G5" s="22">
        <v>5</v>
      </c>
      <c r="H5" s="1">
        <f>IF(ISNUMBER(I5),F5-I5+G5,"")</f>
        <v>3</v>
      </c>
      <c r="I5" s="1">
        <v>69</v>
      </c>
      <c r="J5" s="1">
        <v>55</v>
      </c>
      <c r="K5" s="4"/>
      <c r="L5" s="4"/>
      <c r="M5" s="4"/>
      <c r="N5" s="5">
        <v>14</v>
      </c>
      <c r="O5" s="16">
        <f>IF(I5="","",((J5+K5+L5+M5)/I5))</f>
        <v>0.79710144927536231</v>
      </c>
      <c r="P5" s="17">
        <f>IF(I5="","",(M5/I5))</f>
        <v>0</v>
      </c>
      <c r="Q5" s="22">
        <v>3</v>
      </c>
      <c r="R5" s="1">
        <f t="shared" ref="R5:R14" si="1">IF(ISNUMBER(S5),I5-S5+Q5,"")</f>
        <v>4</v>
      </c>
      <c r="S5" s="1">
        <v>68</v>
      </c>
      <c r="T5" s="1">
        <v>51</v>
      </c>
      <c r="U5" s="4"/>
      <c r="V5" s="4">
        <v>1</v>
      </c>
      <c r="W5" s="4"/>
      <c r="X5" s="5">
        <v>16</v>
      </c>
      <c r="Y5" s="16">
        <f t="shared" ref="Y5:Y14" si="2">IF(S5="","",((T5+U5+V5+W5)/S5))</f>
        <v>0.76470588235294112</v>
      </c>
      <c r="Z5" s="17">
        <f t="shared" ref="Z5:Z14" si="3">IF(S5="","",(W5/S5))</f>
        <v>0</v>
      </c>
      <c r="AA5" s="22">
        <v>5</v>
      </c>
      <c r="AB5" s="1">
        <f t="shared" ref="AB5:AB14" si="4">IF(ISNUMBER(AC5),S5-AC5+AA5,"")</f>
        <v>9</v>
      </c>
      <c r="AC5" s="1">
        <v>64</v>
      </c>
      <c r="AD5" s="1">
        <v>43</v>
      </c>
      <c r="AE5" s="4">
        <v>1</v>
      </c>
      <c r="AF5" s="4"/>
      <c r="AG5" s="4"/>
      <c r="AH5" s="5">
        <v>20</v>
      </c>
      <c r="AI5" s="16">
        <f t="shared" ref="AI5:AI14" si="5">IF(AC5="","",((AD5+AE5+AF5+AG5)/AC5))</f>
        <v>0.6875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1</v>
      </c>
      <c r="AM5" s="1">
        <v>63</v>
      </c>
      <c r="AN5" s="1">
        <v>14</v>
      </c>
      <c r="AO5" s="4"/>
      <c r="AP5" s="4"/>
      <c r="AQ5" s="4">
        <v>28</v>
      </c>
      <c r="AR5" s="5">
        <v>21</v>
      </c>
      <c r="AS5" s="16">
        <f t="shared" ref="AS5:AS14" si="8">IF(AM5="","",((AN5+AO5+AP5+AQ5)/AM5))</f>
        <v>0.66666666666666663</v>
      </c>
      <c r="AT5" s="17">
        <f t="shared" ref="AT5:AT14" si="9">IF(AM5="","",(AQ5/AM5))</f>
        <v>0.44444444444444442</v>
      </c>
      <c r="AU5" s="22"/>
      <c r="AV5" s="1">
        <f t="shared" ref="AV5:AV14" si="10">IF(ISNUMBER(AW5),AM5-AW5+AU5,"")</f>
        <v>1</v>
      </c>
      <c r="AW5" s="1">
        <v>62</v>
      </c>
      <c r="AX5" s="1">
        <v>1</v>
      </c>
      <c r="AY5" s="4"/>
      <c r="AZ5" s="4"/>
      <c r="BA5" s="4">
        <v>40</v>
      </c>
      <c r="BB5" s="5">
        <v>21</v>
      </c>
      <c r="BC5" s="16">
        <f t="shared" ref="BC5:BC14" si="11">IF(AW5="","",((AX5+AY5+AZ5+BA5)/AW5))</f>
        <v>0.66129032258064513</v>
      </c>
      <c r="BD5" s="17">
        <f t="shared" ref="BD5:BD14" si="12">IF(AW5="","",(BA5/AW5))</f>
        <v>0.64516129032258063</v>
      </c>
      <c r="BE5" s="22"/>
      <c r="BF5" s="1">
        <f t="shared" ref="BF5:BF14" si="13">IF(ISNUMBER(BG5),AW5-BG5+BE5,"")</f>
        <v>-2</v>
      </c>
      <c r="BG5" s="1">
        <v>64</v>
      </c>
      <c r="BH5" s="1"/>
      <c r="BI5" s="4"/>
      <c r="BJ5" s="4"/>
      <c r="BK5" s="4">
        <v>42</v>
      </c>
      <c r="BL5" s="5">
        <v>22</v>
      </c>
      <c r="BM5" s="16">
        <f t="shared" ref="BM5:BM14" si="14">IF(BG5="","",((BH5+BI5+BJ5+BK5)/BG5))</f>
        <v>0.65625</v>
      </c>
      <c r="BN5" s="17">
        <f t="shared" ref="BN5:BN14" si="15">IF(BG5="","",(BK5/BG5))</f>
        <v>0.65625</v>
      </c>
      <c r="BO5" s="22"/>
      <c r="BP5" s="1">
        <f t="shared" ref="BP5:BP14" si="16">IF(ISNUMBER(BQ5),BG5-BQ5+BO5,"")</f>
        <v>0</v>
      </c>
      <c r="BQ5" s="1">
        <v>64</v>
      </c>
      <c r="BR5" s="1"/>
      <c r="BS5" s="4"/>
      <c r="BT5" s="4"/>
      <c r="BU5" s="4">
        <v>42</v>
      </c>
      <c r="BV5" s="5">
        <v>22</v>
      </c>
      <c r="BW5" s="16">
        <f t="shared" ref="BW5:BW14" si="17">IF(BQ5="","",((BR5+BS5+BT5+BU5)/BQ5))</f>
        <v>0.65625</v>
      </c>
      <c r="BX5" s="17">
        <f t="shared" ref="BX5:BX14" si="18">IF(BQ5="","",(BU5/BQ5))</f>
        <v>0.65625</v>
      </c>
      <c r="BY5" s="22"/>
      <c r="BZ5" s="1">
        <f t="shared" ref="BZ5:BZ14" si="19">IF(ISNUMBER(CA5),BQ5-CA5+BY5,"")</f>
        <v>0</v>
      </c>
      <c r="CA5" s="1">
        <v>64</v>
      </c>
      <c r="CB5" s="1"/>
      <c r="CC5" s="4"/>
      <c r="CD5" s="4"/>
      <c r="CE5" s="4">
        <v>42</v>
      </c>
      <c r="CF5" s="5">
        <v>22</v>
      </c>
      <c r="CG5" s="16">
        <f t="shared" ref="CG5:CG14" si="20">IF(CA5="","",((CB5+CC5+CD5+CE5)/CA5))</f>
        <v>0.65625</v>
      </c>
      <c r="CH5" s="17">
        <f t="shared" ref="CH5:CH14" si="21">IF(CA5="","",(CE5/CA5))</f>
        <v>0.65625</v>
      </c>
      <c r="CI5" s="22"/>
      <c r="CJ5" s="1">
        <f t="shared" ref="CJ5:CJ14" si="22">IF(ISNUMBER(CK5),CA5-CK5+CI5,"")</f>
        <v>0</v>
      </c>
      <c r="CK5" s="1">
        <v>64</v>
      </c>
      <c r="CL5" s="1"/>
      <c r="CM5" s="4"/>
      <c r="CN5" s="4"/>
      <c r="CO5" s="4">
        <v>42</v>
      </c>
      <c r="CP5" s="5">
        <v>22</v>
      </c>
      <c r="CQ5" s="16">
        <f t="shared" ref="CQ5:CQ14" si="23">IF(CK5="","",((CL5+CM5+CN5+CO5)/CK5))</f>
        <v>0.65625</v>
      </c>
      <c r="CR5" s="17">
        <f t="shared" ref="CR5:CR14" si="24">IF(CK5="","",(CO5/CK5))</f>
        <v>0.65625</v>
      </c>
      <c r="CS5" s="22"/>
      <c r="CT5" s="1">
        <f t="shared" ref="CT5:CT14" si="25">IF(ISNUMBER(CU5),CK5-CU5+CS5,"")</f>
        <v>0</v>
      </c>
      <c r="CU5" s="1">
        <v>64</v>
      </c>
      <c r="CV5" s="1"/>
      <c r="CW5" s="4"/>
      <c r="CX5" s="4"/>
      <c r="CY5" s="4">
        <v>42</v>
      </c>
      <c r="CZ5" s="5">
        <v>22</v>
      </c>
      <c r="DA5" s="16">
        <f t="shared" ref="DA5:DA14" si="26">IF(CU5="","",((CV5+CW5+CX5+CY5)/CU5))</f>
        <v>0.65625</v>
      </c>
      <c r="DB5" s="17">
        <f t="shared" ref="DB5:DB14" si="27">IF(CU5="","",(CY5/CU5))</f>
        <v>0.65625</v>
      </c>
    </row>
    <row r="6" spans="1:106" ht="14" x14ac:dyDescent="0.15">
      <c r="B6" s="4" t="s">
        <v>22</v>
      </c>
      <c r="C6" s="2">
        <f t="shared" si="0"/>
        <v>69</v>
      </c>
      <c r="D6" s="2"/>
      <c r="E6" s="2"/>
      <c r="F6" s="8">
        <v>69</v>
      </c>
      <c r="G6" s="23">
        <v>5</v>
      </c>
      <c r="H6" s="1">
        <f t="shared" ref="H6:H14" si="28">IF(ISNUMBER(I6),F6-I6+G6,"")</f>
        <v>5</v>
      </c>
      <c r="I6" s="1">
        <v>69</v>
      </c>
      <c r="J6" s="1">
        <v>57</v>
      </c>
      <c r="K6" s="1"/>
      <c r="L6" s="1"/>
      <c r="M6" s="1"/>
      <c r="N6" s="1">
        <v>12</v>
      </c>
      <c r="O6" s="16">
        <f t="shared" ref="O6:O14" si="29">IF(I6="","",((J6+K6+L6+M6)/I6))</f>
        <v>0.82608695652173914</v>
      </c>
      <c r="P6" s="17">
        <f t="shared" ref="P6:P14" si="30">IF(I6="","",(M6/I6))</f>
        <v>0</v>
      </c>
      <c r="Q6" s="23">
        <v>6</v>
      </c>
      <c r="R6" s="1">
        <f t="shared" si="1"/>
        <v>5</v>
      </c>
      <c r="S6" s="1">
        <v>70</v>
      </c>
      <c r="T6" s="1">
        <v>46</v>
      </c>
      <c r="U6" s="1">
        <v>1</v>
      </c>
      <c r="V6" s="1"/>
      <c r="W6" s="1"/>
      <c r="X6" s="1">
        <v>23</v>
      </c>
      <c r="Y6" s="16">
        <f t="shared" si="2"/>
        <v>0.67142857142857137</v>
      </c>
      <c r="Z6" s="17">
        <f t="shared" si="3"/>
        <v>0</v>
      </c>
      <c r="AA6" s="23">
        <v>2</v>
      </c>
      <c r="AB6" s="1">
        <f t="shared" si="4"/>
        <v>1</v>
      </c>
      <c r="AC6" s="1">
        <v>71</v>
      </c>
      <c r="AD6" s="1">
        <v>45</v>
      </c>
      <c r="AE6" s="1"/>
      <c r="AF6" s="1">
        <v>1</v>
      </c>
      <c r="AG6" s="1"/>
      <c r="AH6" s="1">
        <v>25</v>
      </c>
      <c r="AI6" s="16">
        <f t="shared" si="5"/>
        <v>0.647887323943662</v>
      </c>
      <c r="AJ6" s="17">
        <f t="shared" si="6"/>
        <v>0</v>
      </c>
      <c r="AK6" s="23"/>
      <c r="AL6" s="1">
        <f t="shared" si="7"/>
        <v>0</v>
      </c>
      <c r="AM6" s="1">
        <v>71</v>
      </c>
      <c r="AN6" s="1">
        <v>18</v>
      </c>
      <c r="AO6" s="1">
        <v>1</v>
      </c>
      <c r="AP6" s="1"/>
      <c r="AQ6" s="1">
        <v>28</v>
      </c>
      <c r="AR6" s="1">
        <v>24</v>
      </c>
      <c r="AS6" s="16">
        <f t="shared" si="8"/>
        <v>0.6619718309859155</v>
      </c>
      <c r="AT6" s="17">
        <f t="shared" si="9"/>
        <v>0.39436619718309857</v>
      </c>
      <c r="AU6" s="23"/>
      <c r="AV6" s="1">
        <f t="shared" si="10"/>
        <v>1</v>
      </c>
      <c r="AW6" s="1">
        <v>70</v>
      </c>
      <c r="AX6" s="1">
        <v>2</v>
      </c>
      <c r="AY6" s="1"/>
      <c r="AZ6" s="1"/>
      <c r="BA6" s="1">
        <v>45</v>
      </c>
      <c r="BB6" s="1">
        <v>23</v>
      </c>
      <c r="BC6" s="16">
        <f t="shared" si="11"/>
        <v>0.67142857142857137</v>
      </c>
      <c r="BD6" s="17">
        <f t="shared" si="12"/>
        <v>0.6428571428571429</v>
      </c>
      <c r="BE6" s="23">
        <v>2</v>
      </c>
      <c r="BF6" s="1">
        <f t="shared" si="13"/>
        <v>0</v>
      </c>
      <c r="BG6" s="1">
        <v>72</v>
      </c>
      <c r="BH6" s="1">
        <v>1</v>
      </c>
      <c r="BI6" s="1"/>
      <c r="BJ6" s="1"/>
      <c r="BK6" s="1">
        <v>48</v>
      </c>
      <c r="BL6" s="1">
        <v>23</v>
      </c>
      <c r="BM6" s="16">
        <f t="shared" si="14"/>
        <v>0.68055555555555558</v>
      </c>
      <c r="BN6" s="17">
        <f t="shared" si="15"/>
        <v>0.66666666666666663</v>
      </c>
      <c r="BO6" s="23"/>
      <c r="BP6" s="1">
        <f t="shared" si="16"/>
        <v>0</v>
      </c>
      <c r="BQ6" s="1">
        <v>72</v>
      </c>
      <c r="BR6" s="1"/>
      <c r="BS6" s="1"/>
      <c r="BT6" s="1"/>
      <c r="BU6" s="1">
        <v>48</v>
      </c>
      <c r="BV6" s="1">
        <v>24</v>
      </c>
      <c r="BW6" s="16">
        <f t="shared" si="17"/>
        <v>0.66666666666666663</v>
      </c>
      <c r="BX6" s="17">
        <f t="shared" si="18"/>
        <v>0.66666666666666663</v>
      </c>
      <c r="BY6" s="23"/>
      <c r="BZ6" s="1">
        <f t="shared" si="19"/>
        <v>0</v>
      </c>
      <c r="CA6" s="1">
        <v>72</v>
      </c>
      <c r="CB6" s="1"/>
      <c r="CC6" s="1"/>
      <c r="CD6" s="1"/>
      <c r="CE6" s="1">
        <v>48</v>
      </c>
      <c r="CF6" s="1">
        <v>24</v>
      </c>
      <c r="CG6" s="16">
        <f t="shared" si="20"/>
        <v>0.66666666666666663</v>
      </c>
      <c r="CH6" s="17">
        <f t="shared" si="21"/>
        <v>0.66666666666666663</v>
      </c>
      <c r="CI6" s="23"/>
      <c r="CJ6" s="1">
        <f t="shared" si="22"/>
        <v>0</v>
      </c>
      <c r="CK6" s="1">
        <v>72</v>
      </c>
      <c r="CL6" s="1"/>
      <c r="CM6" s="1"/>
      <c r="CN6" s="1"/>
      <c r="CO6" s="1">
        <v>49</v>
      </c>
      <c r="CP6" s="1">
        <v>23</v>
      </c>
      <c r="CQ6" s="16">
        <f t="shared" si="23"/>
        <v>0.68055555555555558</v>
      </c>
      <c r="CR6" s="17">
        <f t="shared" si="24"/>
        <v>0.68055555555555558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71</v>
      </c>
      <c r="D7" s="2">
        <v>1</v>
      </c>
      <c r="E7" s="2"/>
      <c r="F7" s="8">
        <v>70</v>
      </c>
      <c r="G7" s="23">
        <v>2</v>
      </c>
      <c r="H7" s="1">
        <f t="shared" si="28"/>
        <v>2</v>
      </c>
      <c r="I7" s="1">
        <v>70</v>
      </c>
      <c r="J7" s="1">
        <v>63</v>
      </c>
      <c r="K7" s="1"/>
      <c r="L7" s="1">
        <v>1</v>
      </c>
      <c r="M7" s="1"/>
      <c r="N7" s="1">
        <v>6</v>
      </c>
      <c r="O7" s="16">
        <f t="shared" si="29"/>
        <v>0.91428571428571426</v>
      </c>
      <c r="P7" s="17">
        <f t="shared" si="30"/>
        <v>0</v>
      </c>
      <c r="Q7" s="23">
        <v>2</v>
      </c>
      <c r="R7" s="1">
        <f t="shared" si="1"/>
        <v>5</v>
      </c>
      <c r="S7" s="1">
        <v>67</v>
      </c>
      <c r="T7" s="1">
        <v>59</v>
      </c>
      <c r="U7" s="1"/>
      <c r="V7" s="1"/>
      <c r="W7" s="1"/>
      <c r="X7" s="1">
        <v>8</v>
      </c>
      <c r="Y7" s="16">
        <f t="shared" si="2"/>
        <v>0.88059701492537312</v>
      </c>
      <c r="Z7" s="17">
        <f t="shared" si="3"/>
        <v>0</v>
      </c>
      <c r="AA7" s="23">
        <v>1</v>
      </c>
      <c r="AB7" s="1">
        <f t="shared" si="4"/>
        <v>5</v>
      </c>
      <c r="AC7" s="1">
        <v>63</v>
      </c>
      <c r="AD7" s="1">
        <v>47</v>
      </c>
      <c r="AE7" s="1"/>
      <c r="AF7" s="1"/>
      <c r="AG7" s="1">
        <v>1</v>
      </c>
      <c r="AH7" s="1">
        <v>15</v>
      </c>
      <c r="AI7" s="16">
        <f t="shared" si="5"/>
        <v>0.76190476190476186</v>
      </c>
      <c r="AJ7" s="17">
        <f t="shared" si="6"/>
        <v>1.5873015873015872E-2</v>
      </c>
      <c r="AK7" s="23"/>
      <c r="AL7" s="1">
        <f t="shared" si="7"/>
        <v>1</v>
      </c>
      <c r="AM7" s="1">
        <v>62</v>
      </c>
      <c r="AN7" s="1">
        <v>25</v>
      </c>
      <c r="AO7" s="1"/>
      <c r="AP7" s="1">
        <v>1</v>
      </c>
      <c r="AQ7" s="1">
        <v>22</v>
      </c>
      <c r="AR7" s="1">
        <v>14</v>
      </c>
      <c r="AS7" s="16">
        <f t="shared" si="8"/>
        <v>0.77419354838709675</v>
      </c>
      <c r="AT7" s="17">
        <f t="shared" si="9"/>
        <v>0.35483870967741937</v>
      </c>
      <c r="AU7" s="23"/>
      <c r="AV7" s="1">
        <f t="shared" si="10"/>
        <v>0</v>
      </c>
      <c r="AW7" s="1">
        <v>62</v>
      </c>
      <c r="AX7" s="1">
        <v>7</v>
      </c>
      <c r="AY7" s="1">
        <v>1</v>
      </c>
      <c r="AZ7" s="1"/>
      <c r="BA7" s="1">
        <v>40</v>
      </c>
      <c r="BB7" s="1">
        <v>14</v>
      </c>
      <c r="BC7" s="16">
        <f t="shared" si="11"/>
        <v>0.77419354838709675</v>
      </c>
      <c r="BD7" s="17">
        <f t="shared" si="12"/>
        <v>0.64516129032258063</v>
      </c>
      <c r="BE7" s="23"/>
      <c r="BF7" s="1">
        <f t="shared" si="13"/>
        <v>0</v>
      </c>
      <c r="BG7" s="1">
        <v>62</v>
      </c>
      <c r="BH7" s="1">
        <v>1</v>
      </c>
      <c r="BI7" s="1"/>
      <c r="BJ7" s="1"/>
      <c r="BK7" s="1">
        <v>45</v>
      </c>
      <c r="BL7" s="1">
        <v>16</v>
      </c>
      <c r="BM7" s="16">
        <f t="shared" si="14"/>
        <v>0.74193548387096775</v>
      </c>
      <c r="BN7" s="17">
        <f t="shared" si="15"/>
        <v>0.72580645161290325</v>
      </c>
      <c r="BO7" s="23"/>
      <c r="BP7" s="1">
        <f t="shared" si="16"/>
        <v>0</v>
      </c>
      <c r="BQ7" s="1">
        <v>62</v>
      </c>
      <c r="BR7" s="1">
        <v>1</v>
      </c>
      <c r="BS7" s="1"/>
      <c r="BT7" s="1"/>
      <c r="BU7" s="1">
        <v>45</v>
      </c>
      <c r="BV7" s="1">
        <v>16</v>
      </c>
      <c r="BW7" s="16">
        <f t="shared" si="17"/>
        <v>0.74193548387096775</v>
      </c>
      <c r="BX7" s="17">
        <f t="shared" si="18"/>
        <v>0.72580645161290325</v>
      </c>
      <c r="BY7" s="23"/>
      <c r="BZ7" s="1">
        <f t="shared" si="19"/>
        <v>0</v>
      </c>
      <c r="CA7" s="1">
        <v>62</v>
      </c>
      <c r="CB7" s="1"/>
      <c r="CC7" s="1"/>
      <c r="CD7" s="1"/>
      <c r="CE7" s="1">
        <v>46</v>
      </c>
      <c r="CF7" s="1">
        <v>16</v>
      </c>
      <c r="CG7" s="16">
        <f t="shared" si="20"/>
        <v>0.74193548387096775</v>
      </c>
      <c r="CH7" s="17">
        <f t="shared" si="21"/>
        <v>0.74193548387096775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91</v>
      </c>
      <c r="D8" s="2">
        <v>2</v>
      </c>
      <c r="E8" s="2"/>
      <c r="F8" s="8">
        <v>89</v>
      </c>
      <c r="G8" s="23">
        <v>4</v>
      </c>
      <c r="H8" s="1">
        <f t="shared" si="28"/>
        <v>12</v>
      </c>
      <c r="I8" s="1">
        <v>81</v>
      </c>
      <c r="J8" s="1">
        <v>70</v>
      </c>
      <c r="K8" s="1"/>
      <c r="L8" s="1">
        <v>2</v>
      </c>
      <c r="M8" s="1"/>
      <c r="N8" s="1">
        <v>9</v>
      </c>
      <c r="O8" s="16">
        <f t="shared" si="29"/>
        <v>0.88888888888888884</v>
      </c>
      <c r="P8" s="17">
        <f t="shared" si="30"/>
        <v>0</v>
      </c>
      <c r="Q8" s="23">
        <v>2</v>
      </c>
      <c r="R8" s="1">
        <f t="shared" si="1"/>
        <v>1</v>
      </c>
      <c r="S8" s="1">
        <v>82</v>
      </c>
      <c r="T8" s="1">
        <v>64</v>
      </c>
      <c r="U8" s="1"/>
      <c r="V8" s="1"/>
      <c r="W8" s="1"/>
      <c r="X8" s="1">
        <v>18</v>
      </c>
      <c r="Y8" s="16">
        <f t="shared" si="2"/>
        <v>0.78048780487804881</v>
      </c>
      <c r="Z8" s="17">
        <f t="shared" si="3"/>
        <v>0</v>
      </c>
      <c r="AA8" s="23"/>
      <c r="AB8" s="1">
        <f t="shared" si="4"/>
        <v>0</v>
      </c>
      <c r="AC8" s="1">
        <v>82</v>
      </c>
      <c r="AD8" s="1">
        <v>61</v>
      </c>
      <c r="AE8" s="1"/>
      <c r="AF8" s="1">
        <v>1</v>
      </c>
      <c r="AG8" s="1">
        <v>1</v>
      </c>
      <c r="AH8" s="1">
        <v>19</v>
      </c>
      <c r="AI8" s="16">
        <f t="shared" si="5"/>
        <v>0.76829268292682928</v>
      </c>
      <c r="AJ8" s="17">
        <f t="shared" si="6"/>
        <v>1.2195121951219513E-2</v>
      </c>
      <c r="AK8" s="23"/>
      <c r="AL8" s="1">
        <f t="shared" si="7"/>
        <v>1</v>
      </c>
      <c r="AM8" s="1">
        <v>81</v>
      </c>
      <c r="AN8" s="1">
        <v>21</v>
      </c>
      <c r="AO8" s="1"/>
      <c r="AP8" s="1">
        <v>2</v>
      </c>
      <c r="AQ8" s="1">
        <v>37</v>
      </c>
      <c r="AR8" s="1">
        <v>21</v>
      </c>
      <c r="AS8" s="16">
        <f t="shared" si="8"/>
        <v>0.7407407407407407</v>
      </c>
      <c r="AT8" s="17">
        <f t="shared" si="9"/>
        <v>0.4567901234567901</v>
      </c>
      <c r="AU8" s="23"/>
      <c r="AV8" s="1">
        <f t="shared" si="10"/>
        <v>0</v>
      </c>
      <c r="AW8" s="1">
        <v>81</v>
      </c>
      <c r="AX8" s="1">
        <v>2</v>
      </c>
      <c r="AY8" s="1"/>
      <c r="AZ8" s="1"/>
      <c r="BA8" s="1">
        <v>56</v>
      </c>
      <c r="BB8" s="1">
        <v>23</v>
      </c>
      <c r="BC8" s="16">
        <f t="shared" si="11"/>
        <v>0.71604938271604934</v>
      </c>
      <c r="BD8" s="17">
        <f t="shared" si="12"/>
        <v>0.69135802469135799</v>
      </c>
      <c r="BE8" s="23"/>
      <c r="BF8" s="1">
        <f t="shared" si="13"/>
        <v>1</v>
      </c>
      <c r="BG8" s="1">
        <v>80</v>
      </c>
      <c r="BH8" s="1">
        <v>1</v>
      </c>
      <c r="BI8" s="1"/>
      <c r="BJ8" s="1"/>
      <c r="BK8" s="1">
        <v>57</v>
      </c>
      <c r="BL8" s="1">
        <v>22</v>
      </c>
      <c r="BM8" s="16">
        <f t="shared" si="14"/>
        <v>0.72499999999999998</v>
      </c>
      <c r="BN8" s="17">
        <f t="shared" si="15"/>
        <v>0.71250000000000002</v>
      </c>
      <c r="BO8" s="23"/>
      <c r="BP8" s="1">
        <f t="shared" si="16"/>
        <v>0</v>
      </c>
      <c r="BQ8" s="1">
        <v>80</v>
      </c>
      <c r="BR8" s="1">
        <v>1</v>
      </c>
      <c r="BS8" s="1"/>
      <c r="BT8" s="1"/>
      <c r="BU8" s="1">
        <v>58</v>
      </c>
      <c r="BV8" s="1">
        <v>21</v>
      </c>
      <c r="BW8" s="16">
        <f t="shared" si="17"/>
        <v>0.73750000000000004</v>
      </c>
      <c r="BX8" s="17">
        <f t="shared" si="18"/>
        <v>0.72499999999999998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84</v>
      </c>
      <c r="D9" s="2"/>
      <c r="E9" s="2"/>
      <c r="F9" s="8">
        <v>84</v>
      </c>
      <c r="G9" s="23">
        <v>10</v>
      </c>
      <c r="H9" s="1">
        <f t="shared" si="28"/>
        <v>4</v>
      </c>
      <c r="I9" s="1">
        <v>90</v>
      </c>
      <c r="J9" s="1">
        <v>79</v>
      </c>
      <c r="K9" s="1"/>
      <c r="L9" s="1">
        <v>2</v>
      </c>
      <c r="M9" s="1"/>
      <c r="N9" s="1">
        <v>9</v>
      </c>
      <c r="O9" s="16">
        <f t="shared" si="29"/>
        <v>0.9</v>
      </c>
      <c r="P9" s="17">
        <f t="shared" si="30"/>
        <v>0</v>
      </c>
      <c r="Q9" s="23">
        <v>3</v>
      </c>
      <c r="R9" s="1">
        <f t="shared" si="1"/>
        <v>8</v>
      </c>
      <c r="S9" s="1">
        <v>85</v>
      </c>
      <c r="T9" s="1">
        <v>66</v>
      </c>
      <c r="U9" s="1"/>
      <c r="V9" s="1">
        <v>3</v>
      </c>
      <c r="W9" s="1"/>
      <c r="X9" s="1">
        <v>16</v>
      </c>
      <c r="Y9" s="16">
        <f t="shared" si="2"/>
        <v>0.81176470588235294</v>
      </c>
      <c r="Z9" s="17">
        <f t="shared" si="3"/>
        <v>0</v>
      </c>
      <c r="AA9" s="23">
        <v>2</v>
      </c>
      <c r="AB9" s="1">
        <f t="shared" si="4"/>
        <v>1</v>
      </c>
      <c r="AC9" s="1">
        <v>86</v>
      </c>
      <c r="AD9" s="1">
        <v>61</v>
      </c>
      <c r="AE9" s="1">
        <v>1</v>
      </c>
      <c r="AF9" s="1">
        <v>2</v>
      </c>
      <c r="AG9" s="1"/>
      <c r="AH9" s="1">
        <v>22</v>
      </c>
      <c r="AI9" s="16">
        <f t="shared" si="5"/>
        <v>0.7441860465116279</v>
      </c>
      <c r="AJ9" s="17">
        <f t="shared" si="6"/>
        <v>0</v>
      </c>
      <c r="AK9" s="23"/>
      <c r="AL9" s="1">
        <f t="shared" si="7"/>
        <v>1</v>
      </c>
      <c r="AM9" s="1">
        <v>85</v>
      </c>
      <c r="AN9" s="1">
        <v>26</v>
      </c>
      <c r="AO9" s="1"/>
      <c r="AP9" s="1">
        <v>3</v>
      </c>
      <c r="AQ9" s="1">
        <v>31</v>
      </c>
      <c r="AR9" s="1">
        <v>25</v>
      </c>
      <c r="AS9" s="16">
        <f t="shared" si="8"/>
        <v>0.70588235294117652</v>
      </c>
      <c r="AT9" s="17">
        <f t="shared" si="9"/>
        <v>0.36470588235294116</v>
      </c>
      <c r="AU9" s="23"/>
      <c r="AV9" s="1">
        <f t="shared" si="10"/>
        <v>0</v>
      </c>
      <c r="AW9" s="1">
        <v>85</v>
      </c>
      <c r="AX9" s="1">
        <v>9</v>
      </c>
      <c r="AY9" s="1"/>
      <c r="AZ9" s="1">
        <v>2</v>
      </c>
      <c r="BA9" s="1">
        <v>49</v>
      </c>
      <c r="BB9" s="1">
        <v>25</v>
      </c>
      <c r="BC9" s="16">
        <f t="shared" si="11"/>
        <v>0.70588235294117652</v>
      </c>
      <c r="BD9" s="17">
        <f t="shared" si="12"/>
        <v>0.57647058823529407</v>
      </c>
      <c r="BE9" s="23"/>
      <c r="BF9" s="1">
        <f t="shared" si="13"/>
        <v>1</v>
      </c>
      <c r="BG9" s="1">
        <v>84</v>
      </c>
      <c r="BH9" s="1">
        <v>3</v>
      </c>
      <c r="BI9" s="1"/>
      <c r="BJ9" s="1"/>
      <c r="BK9" s="1">
        <v>53</v>
      </c>
      <c r="BL9" s="1">
        <v>28</v>
      </c>
      <c r="BM9" s="16">
        <f t="shared" si="14"/>
        <v>0.66666666666666663</v>
      </c>
      <c r="BN9" s="17">
        <f t="shared" si="15"/>
        <v>0.63095238095238093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65</v>
      </c>
      <c r="D10" s="2">
        <v>1</v>
      </c>
      <c r="E10" s="2"/>
      <c r="F10" s="8">
        <v>64</v>
      </c>
      <c r="G10" s="23">
        <v>3</v>
      </c>
      <c r="H10" s="1">
        <f t="shared" si="28"/>
        <v>4</v>
      </c>
      <c r="I10" s="1">
        <v>63</v>
      </c>
      <c r="J10" s="1">
        <v>55</v>
      </c>
      <c r="K10" s="1"/>
      <c r="L10" s="1">
        <v>2</v>
      </c>
      <c r="M10" s="1"/>
      <c r="N10" s="1">
        <v>6</v>
      </c>
      <c r="O10" s="16">
        <f t="shared" si="29"/>
        <v>0.90476190476190477</v>
      </c>
      <c r="P10" s="17">
        <f t="shared" si="30"/>
        <v>0</v>
      </c>
      <c r="Q10" s="23">
        <v>8</v>
      </c>
      <c r="R10" s="1">
        <f t="shared" si="1"/>
        <v>1</v>
      </c>
      <c r="S10" s="1">
        <v>70</v>
      </c>
      <c r="T10" s="1">
        <v>56</v>
      </c>
      <c r="U10" s="1"/>
      <c r="V10" s="1">
        <v>2</v>
      </c>
      <c r="W10" s="1"/>
      <c r="X10" s="1">
        <v>12</v>
      </c>
      <c r="Y10" s="16">
        <f t="shared" si="2"/>
        <v>0.82857142857142863</v>
      </c>
      <c r="Z10" s="17">
        <f t="shared" si="3"/>
        <v>0</v>
      </c>
      <c r="AA10" s="23"/>
      <c r="AB10" s="1">
        <f t="shared" si="4"/>
        <v>6</v>
      </c>
      <c r="AC10" s="1">
        <v>64</v>
      </c>
      <c r="AD10" s="1">
        <v>46</v>
      </c>
      <c r="AE10" s="1"/>
      <c r="AF10" s="1">
        <v>3</v>
      </c>
      <c r="AG10" s="1"/>
      <c r="AH10" s="1">
        <v>15</v>
      </c>
      <c r="AI10" s="16">
        <f t="shared" si="5"/>
        <v>0.765625</v>
      </c>
      <c r="AJ10" s="17">
        <f t="shared" si="6"/>
        <v>0</v>
      </c>
      <c r="AK10" s="23"/>
      <c r="AL10" s="1">
        <f t="shared" si="7"/>
        <v>3</v>
      </c>
      <c r="AM10" s="1">
        <v>61</v>
      </c>
      <c r="AN10" s="1">
        <v>20</v>
      </c>
      <c r="AO10" s="1"/>
      <c r="AP10" s="1"/>
      <c r="AQ10" s="1">
        <v>23</v>
      </c>
      <c r="AR10" s="1">
        <v>18</v>
      </c>
      <c r="AS10" s="16">
        <f t="shared" si="8"/>
        <v>0.70491803278688525</v>
      </c>
      <c r="AT10" s="17">
        <f t="shared" si="9"/>
        <v>0.37704918032786883</v>
      </c>
      <c r="AU10" s="23"/>
      <c r="AV10" s="1">
        <f t="shared" si="10"/>
        <v>0</v>
      </c>
      <c r="AW10" s="1">
        <v>61</v>
      </c>
      <c r="AX10" s="1">
        <v>2</v>
      </c>
      <c r="AY10" s="1"/>
      <c r="AZ10" s="1"/>
      <c r="BA10" s="1">
        <v>40</v>
      </c>
      <c r="BB10" s="1">
        <v>19</v>
      </c>
      <c r="BC10" s="16">
        <f t="shared" si="11"/>
        <v>0.68852459016393441</v>
      </c>
      <c r="BD10" s="17">
        <f t="shared" si="12"/>
        <v>0.65573770491803274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94</v>
      </c>
      <c r="D11" s="2">
        <v>1</v>
      </c>
      <c r="E11" s="2"/>
      <c r="F11" s="8">
        <v>93</v>
      </c>
      <c r="G11" s="23">
        <v>3</v>
      </c>
      <c r="H11" s="1">
        <f t="shared" si="28"/>
        <v>7</v>
      </c>
      <c r="I11" s="1">
        <v>89</v>
      </c>
      <c r="J11" s="1">
        <v>78</v>
      </c>
      <c r="K11" s="1"/>
      <c r="L11" s="1">
        <v>3</v>
      </c>
      <c r="M11" s="1"/>
      <c r="N11" s="1">
        <v>8</v>
      </c>
      <c r="O11" s="16">
        <f t="shared" si="29"/>
        <v>0.9101123595505618</v>
      </c>
      <c r="P11" s="17">
        <f t="shared" si="30"/>
        <v>0</v>
      </c>
      <c r="Q11" s="23">
        <v>6</v>
      </c>
      <c r="R11" s="1">
        <f t="shared" si="1"/>
        <v>5</v>
      </c>
      <c r="S11" s="1">
        <v>90</v>
      </c>
      <c r="T11" s="1">
        <v>65</v>
      </c>
      <c r="U11" s="1"/>
      <c r="V11" s="1">
        <v>8</v>
      </c>
      <c r="W11" s="1"/>
      <c r="X11" s="1">
        <v>17</v>
      </c>
      <c r="Y11" s="16">
        <f t="shared" si="2"/>
        <v>0.81111111111111112</v>
      </c>
      <c r="Z11" s="17">
        <f t="shared" si="3"/>
        <v>0</v>
      </c>
      <c r="AA11" s="23"/>
      <c r="AB11" s="1">
        <f t="shared" si="4"/>
        <v>2</v>
      </c>
      <c r="AC11" s="1">
        <v>88</v>
      </c>
      <c r="AD11" s="1">
        <v>62</v>
      </c>
      <c r="AE11" s="1"/>
      <c r="AF11" s="1">
        <v>2</v>
      </c>
      <c r="AG11" s="1"/>
      <c r="AH11" s="1">
        <v>24</v>
      </c>
      <c r="AI11" s="16">
        <f t="shared" si="5"/>
        <v>0.72727272727272729</v>
      </c>
      <c r="AJ11" s="17">
        <f t="shared" si="6"/>
        <v>0</v>
      </c>
      <c r="AK11" s="23"/>
      <c r="AL11" s="1">
        <f t="shared" si="7"/>
        <v>3</v>
      </c>
      <c r="AM11" s="1">
        <v>85</v>
      </c>
      <c r="AN11" s="1">
        <v>25</v>
      </c>
      <c r="AO11" s="1"/>
      <c r="AP11" s="1">
        <v>1</v>
      </c>
      <c r="AQ11" s="1">
        <v>35</v>
      </c>
      <c r="AR11" s="1">
        <v>24</v>
      </c>
      <c r="AS11" s="16">
        <f t="shared" si="8"/>
        <v>0.71764705882352942</v>
      </c>
      <c r="AT11" s="17">
        <f t="shared" si="9"/>
        <v>0.41176470588235292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76</v>
      </c>
      <c r="D12" s="2">
        <v>1</v>
      </c>
      <c r="E12" s="2"/>
      <c r="F12" s="8">
        <v>75</v>
      </c>
      <c r="G12" s="23">
        <v>7</v>
      </c>
      <c r="H12" s="1">
        <f t="shared" si="28"/>
        <v>4</v>
      </c>
      <c r="I12" s="1">
        <v>78</v>
      </c>
      <c r="J12" s="1">
        <v>67</v>
      </c>
      <c r="K12" s="1"/>
      <c r="L12" s="1">
        <v>4</v>
      </c>
      <c r="M12" s="1"/>
      <c r="N12" s="1">
        <v>7</v>
      </c>
      <c r="O12" s="18">
        <f t="shared" si="29"/>
        <v>0.91025641025641024</v>
      </c>
      <c r="P12" s="19">
        <f t="shared" si="30"/>
        <v>0</v>
      </c>
      <c r="Q12" s="23">
        <v>1</v>
      </c>
      <c r="R12" s="1">
        <f t="shared" si="1"/>
        <v>9</v>
      </c>
      <c r="S12" s="1">
        <v>70</v>
      </c>
      <c r="T12" s="1">
        <v>53</v>
      </c>
      <c r="U12" s="1"/>
      <c r="V12" s="1">
        <v>3</v>
      </c>
      <c r="W12" s="1"/>
      <c r="X12" s="1">
        <v>14</v>
      </c>
      <c r="Y12" s="18">
        <f t="shared" si="2"/>
        <v>0.8</v>
      </c>
      <c r="Z12" s="19">
        <f t="shared" si="3"/>
        <v>0</v>
      </c>
      <c r="AA12" s="23"/>
      <c r="AB12" s="1">
        <f t="shared" si="4"/>
        <v>2</v>
      </c>
      <c r="AC12" s="1">
        <v>68</v>
      </c>
      <c r="AD12" s="1">
        <v>49</v>
      </c>
      <c r="AE12" s="1"/>
      <c r="AF12" s="1">
        <v>1</v>
      </c>
      <c r="AG12" s="1"/>
      <c r="AH12" s="1">
        <v>18</v>
      </c>
      <c r="AI12" s="18">
        <f t="shared" si="5"/>
        <v>0.73529411764705888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62</v>
      </c>
      <c r="D13" s="2"/>
      <c r="E13" s="2"/>
      <c r="F13" s="8">
        <v>62</v>
      </c>
      <c r="G13" s="23"/>
      <c r="H13" s="1">
        <f t="shared" si="28"/>
        <v>0</v>
      </c>
      <c r="I13" s="1">
        <v>62</v>
      </c>
      <c r="J13" s="1">
        <v>52</v>
      </c>
      <c r="K13" s="1"/>
      <c r="L13" s="1">
        <v>5</v>
      </c>
      <c r="M13" s="1"/>
      <c r="N13" s="1">
        <v>5</v>
      </c>
      <c r="O13" s="18">
        <f t="shared" si="29"/>
        <v>0.91935483870967738</v>
      </c>
      <c r="P13" s="19">
        <f t="shared" si="30"/>
        <v>0</v>
      </c>
      <c r="Q13" s="23">
        <v>15</v>
      </c>
      <c r="R13" s="1">
        <f t="shared" si="1"/>
        <v>8</v>
      </c>
      <c r="S13" s="1">
        <v>69</v>
      </c>
      <c r="T13" s="1">
        <v>55</v>
      </c>
      <c r="U13" s="1"/>
      <c r="V13" s="1">
        <v>1</v>
      </c>
      <c r="W13" s="1"/>
      <c r="X13" s="1">
        <v>13</v>
      </c>
      <c r="Y13" s="18">
        <f t="shared" si="2"/>
        <v>0.81159420289855078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69</v>
      </c>
      <c r="D14" s="2"/>
      <c r="E14" s="2"/>
      <c r="F14" s="9">
        <v>69</v>
      </c>
      <c r="G14" s="24">
        <v>7</v>
      </c>
      <c r="H14" s="25">
        <f t="shared" si="28"/>
        <v>3</v>
      </c>
      <c r="I14" s="25">
        <v>73</v>
      </c>
      <c r="J14" s="25">
        <v>65</v>
      </c>
      <c r="K14" s="10"/>
      <c r="L14" s="10">
        <v>5</v>
      </c>
      <c r="M14" s="10"/>
      <c r="N14" s="10">
        <v>3</v>
      </c>
      <c r="O14" s="20">
        <f t="shared" si="29"/>
        <v>0.95890410958904104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Mechanical, Materials &amp; Aerospace Engineering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14</v>
      </c>
      <c r="D19" s="3"/>
      <c r="E19" s="3"/>
      <c r="F19" s="8">
        <v>14</v>
      </c>
      <c r="G19" s="22"/>
      <c r="H19" s="1">
        <f t="shared" ref="H19:H28" si="32">IF(ISNUMBER(I19),F19-I19+G19,"")</f>
        <v>0</v>
      </c>
      <c r="I19" s="1">
        <v>14</v>
      </c>
      <c r="J19" s="1">
        <v>8</v>
      </c>
      <c r="K19" s="4"/>
      <c r="L19" s="4"/>
      <c r="M19" s="4"/>
      <c r="N19" s="5">
        <v>6</v>
      </c>
      <c r="O19" s="16">
        <f t="shared" ref="O19:O28" si="33">IF(I19="","",((J19+K19+L19+M19)/I19))</f>
        <v>0.5714285714285714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14</v>
      </c>
      <c r="T19" s="1">
        <v>4</v>
      </c>
      <c r="U19" s="4"/>
      <c r="V19" s="4"/>
      <c r="W19" s="4">
        <v>3</v>
      </c>
      <c r="X19" s="5">
        <v>7</v>
      </c>
      <c r="Y19" s="16">
        <f t="shared" ref="Y19:Y28" si="36">IF(S19="","",((T19+U19+V19+W19)/S19))</f>
        <v>0.5</v>
      </c>
      <c r="Z19" s="17">
        <f t="shared" ref="Z19:Z28" si="37">IF(S19="","",(W19/S19))</f>
        <v>0.21428571428571427</v>
      </c>
      <c r="AA19" s="22"/>
      <c r="AB19" s="1">
        <f t="shared" ref="AB19:AB28" si="38">IF(ISNUMBER(AC19),S19-AC19+AA19,"")</f>
        <v>1</v>
      </c>
      <c r="AC19" s="1">
        <v>13</v>
      </c>
      <c r="AD19" s="1">
        <v>1</v>
      </c>
      <c r="AE19" s="4"/>
      <c r="AF19" s="4"/>
      <c r="AG19" s="4">
        <v>5</v>
      </c>
      <c r="AH19" s="5">
        <v>7</v>
      </c>
      <c r="AI19" s="16">
        <f t="shared" ref="AI19:AI28" si="39">IF(AC19="","",((AD19+AE19+AF19+AG19)/AC19))</f>
        <v>0.46153846153846156</v>
      </c>
      <c r="AJ19" s="17">
        <f t="shared" ref="AJ19:AJ28" si="40">IF(AC19="","",(AG19/AC19))</f>
        <v>0.38461538461538464</v>
      </c>
      <c r="AK19" s="22"/>
      <c r="AL19" s="1">
        <f t="shared" ref="AL19:AL28" si="41">IF(ISNUMBER(AM19),AC19-AM19+AK19,"")</f>
        <v>0</v>
      </c>
      <c r="AM19" s="1">
        <v>13</v>
      </c>
      <c r="AN19" s="1">
        <v>1</v>
      </c>
      <c r="AO19" s="4"/>
      <c r="AP19" s="4"/>
      <c r="AQ19" s="4">
        <v>5</v>
      </c>
      <c r="AR19" s="5">
        <v>7</v>
      </c>
      <c r="AS19" s="16">
        <f t="shared" ref="AS19:AS28" si="42">IF(AM19="","",((AN19+AO19+AP19+AQ19)/AM19))</f>
        <v>0.46153846153846156</v>
      </c>
      <c r="AT19" s="17">
        <f t="shared" ref="AT19:AT28" si="43">IF(AM19="","",(AQ19/AM19))</f>
        <v>0.38461538461538464</v>
      </c>
      <c r="AU19" s="22"/>
      <c r="AV19" s="1">
        <f t="shared" ref="AV19:AV28" si="44">IF(ISNUMBER(AW19),AM19-AW19+AU19,"")</f>
        <v>0</v>
      </c>
      <c r="AW19" s="1">
        <v>13</v>
      </c>
      <c r="AX19" s="1"/>
      <c r="AY19" s="4"/>
      <c r="AZ19" s="4"/>
      <c r="BA19" s="4">
        <v>6</v>
      </c>
      <c r="BB19" s="5">
        <v>7</v>
      </c>
      <c r="BC19" s="16">
        <f t="shared" ref="BC19:BC28" si="45">IF(AW19="","",((AX19+AY19+AZ19+BA19)/AW19))</f>
        <v>0.46153846153846156</v>
      </c>
      <c r="BD19" s="17">
        <f t="shared" ref="BD19:BD28" si="46">IF(AW19="","",(BA19/AW19))</f>
        <v>0.46153846153846156</v>
      </c>
      <c r="BE19" s="22"/>
      <c r="BF19" s="1">
        <f t="shared" ref="BF19:BF28" si="47">IF(ISNUMBER(BG19),AW19-BG19+BE19,"")</f>
        <v>0</v>
      </c>
      <c r="BG19" s="1">
        <v>13</v>
      </c>
      <c r="BH19" s="1"/>
      <c r="BI19" s="4"/>
      <c r="BJ19" s="4"/>
      <c r="BK19" s="4">
        <v>6</v>
      </c>
      <c r="BL19" s="5">
        <v>7</v>
      </c>
      <c r="BM19" s="16">
        <f t="shared" ref="BM19:BM28" si="48">IF(BG19="","",((BH19+BI19+BJ19+BK19)/BG19))</f>
        <v>0.46153846153846156</v>
      </c>
      <c r="BN19" s="17">
        <f t="shared" ref="BN19:BN28" si="49">IF(BG19="","",(BK19/BG19))</f>
        <v>0.46153846153846156</v>
      </c>
      <c r="BO19" s="22"/>
      <c r="BP19" s="1">
        <f t="shared" ref="BP19:BP28" si="50">IF(ISNUMBER(BQ19),BG19-BQ19+BO19,"")</f>
        <v>0</v>
      </c>
      <c r="BQ19" s="1">
        <v>13</v>
      </c>
      <c r="BR19" s="1"/>
      <c r="BS19" s="4"/>
      <c r="BT19" s="4"/>
      <c r="BU19" s="4">
        <v>6</v>
      </c>
      <c r="BV19" s="5">
        <v>7</v>
      </c>
      <c r="BW19" s="16">
        <f t="shared" ref="BW19:BW28" si="51">IF(BQ19="","",((BR19+BS19+BT19+BU19)/BQ19))</f>
        <v>0.46153846153846156</v>
      </c>
      <c r="BX19" s="17">
        <f t="shared" ref="BX19:BX28" si="52">IF(BQ19="","",(BU19/BQ19))</f>
        <v>0.46153846153846156</v>
      </c>
      <c r="BY19" s="22"/>
      <c r="BZ19" s="1">
        <f t="shared" ref="BZ19:BZ28" si="53">IF(ISNUMBER(CA19),BQ19-CA19+BY19,"")</f>
        <v>0</v>
      </c>
      <c r="CA19" s="1">
        <v>13</v>
      </c>
      <c r="CB19" s="1"/>
      <c r="CC19" s="4"/>
      <c r="CD19" s="4"/>
      <c r="CE19" s="4">
        <v>6</v>
      </c>
      <c r="CF19" s="5">
        <v>7</v>
      </c>
      <c r="CG19" s="16">
        <f t="shared" ref="CG19:CG28" si="54">IF(CA19="","",((CB19+CC19+CD19+CE19)/CA19))</f>
        <v>0.46153846153846156</v>
      </c>
      <c r="CH19" s="17">
        <f t="shared" ref="CH19:CH28" si="55">IF(CA19="","",(CE19/CA19))</f>
        <v>0.46153846153846156</v>
      </c>
      <c r="CI19" s="22"/>
      <c r="CJ19" s="1">
        <f t="shared" ref="CJ19:CJ28" si="56">IF(ISNUMBER(CK19),CA19-CK19+CI19,"")</f>
        <v>0</v>
      </c>
      <c r="CK19" s="1">
        <v>13</v>
      </c>
      <c r="CL19" s="1"/>
      <c r="CM19" s="4"/>
      <c r="CN19" s="4"/>
      <c r="CO19" s="4">
        <v>6</v>
      </c>
      <c r="CP19" s="5">
        <v>7</v>
      </c>
      <c r="CQ19" s="16">
        <f t="shared" ref="CQ19:CQ28" si="57">IF(CK19="","",((CL19+CM19+CN19+CO19)/CK19))</f>
        <v>0.46153846153846156</v>
      </c>
      <c r="CR19" s="17">
        <f t="shared" ref="CR19:CR28" si="58">IF(CK19="","",(CO19/CK19))</f>
        <v>0.46153846153846156</v>
      </c>
      <c r="CS19" s="22"/>
      <c r="CT19" s="1">
        <f t="shared" ref="CT19:CT28" si="59">IF(ISNUMBER(CU19),CK19-CU19+CS19,"")</f>
        <v>0</v>
      </c>
      <c r="CU19" s="1">
        <v>13</v>
      </c>
      <c r="CV19" s="1"/>
      <c r="CW19" s="4"/>
      <c r="CX19" s="4"/>
      <c r="CY19" s="4">
        <v>6</v>
      </c>
      <c r="CZ19" s="5">
        <v>7</v>
      </c>
      <c r="DA19" s="16">
        <f t="shared" ref="DA19:DA28" si="60">IF(CU19="","",((CV19+CW19+CX19+CY19)/CU19))</f>
        <v>0.46153846153846156</v>
      </c>
      <c r="DB19" s="17">
        <f t="shared" ref="DB19:DB28" si="61">IF(CU19="","",(CY19/CU19))</f>
        <v>0.46153846153846156</v>
      </c>
    </row>
    <row r="20" spans="2:106" ht="14" x14ac:dyDescent="0.15">
      <c r="B20" s="4" t="s">
        <v>22</v>
      </c>
      <c r="C20" s="2">
        <f t="shared" si="31"/>
        <v>6</v>
      </c>
      <c r="D20" s="2"/>
      <c r="E20" s="2"/>
      <c r="F20" s="8">
        <v>6</v>
      </c>
      <c r="G20" s="23"/>
      <c r="H20" s="1">
        <f t="shared" si="32"/>
        <v>0</v>
      </c>
      <c r="I20" s="1">
        <v>6</v>
      </c>
      <c r="J20" s="1">
        <v>4</v>
      </c>
      <c r="K20" s="1"/>
      <c r="L20" s="1"/>
      <c r="M20" s="1"/>
      <c r="N20" s="1">
        <v>2</v>
      </c>
      <c r="O20" s="16">
        <f t="shared" si="33"/>
        <v>0.66666666666666663</v>
      </c>
      <c r="P20" s="17">
        <f t="shared" si="34"/>
        <v>0</v>
      </c>
      <c r="Q20" s="23"/>
      <c r="R20" s="1">
        <f t="shared" si="35"/>
        <v>0</v>
      </c>
      <c r="S20" s="1">
        <v>6</v>
      </c>
      <c r="T20" s="1">
        <v>3</v>
      </c>
      <c r="U20" s="1"/>
      <c r="V20" s="1"/>
      <c r="W20" s="1"/>
      <c r="X20" s="1">
        <v>3</v>
      </c>
      <c r="Y20" s="16">
        <f t="shared" si="36"/>
        <v>0.5</v>
      </c>
      <c r="Z20" s="17">
        <f t="shared" si="37"/>
        <v>0</v>
      </c>
      <c r="AA20" s="23"/>
      <c r="AB20" s="1">
        <f t="shared" si="38"/>
        <v>0</v>
      </c>
      <c r="AC20" s="1">
        <v>6</v>
      </c>
      <c r="AD20" s="1">
        <v>2</v>
      </c>
      <c r="AE20" s="1"/>
      <c r="AF20" s="1"/>
      <c r="AG20" s="1">
        <v>1</v>
      </c>
      <c r="AH20" s="1">
        <v>3</v>
      </c>
      <c r="AI20" s="16">
        <f t="shared" si="39"/>
        <v>0.5</v>
      </c>
      <c r="AJ20" s="17">
        <f t="shared" si="40"/>
        <v>0.16666666666666666</v>
      </c>
      <c r="AK20" s="23"/>
      <c r="AL20" s="1">
        <f t="shared" si="41"/>
        <v>0</v>
      </c>
      <c r="AM20" s="1">
        <v>6</v>
      </c>
      <c r="AN20" s="1"/>
      <c r="AO20" s="1"/>
      <c r="AP20" s="1"/>
      <c r="AQ20" s="1">
        <v>3</v>
      </c>
      <c r="AR20" s="1">
        <v>3</v>
      </c>
      <c r="AS20" s="16">
        <f t="shared" si="42"/>
        <v>0.5</v>
      </c>
      <c r="AT20" s="17">
        <f t="shared" si="43"/>
        <v>0.5</v>
      </c>
      <c r="AU20" s="23"/>
      <c r="AV20" s="1">
        <f t="shared" si="44"/>
        <v>1</v>
      </c>
      <c r="AW20" s="1">
        <v>5</v>
      </c>
      <c r="AX20" s="1"/>
      <c r="AY20" s="1"/>
      <c r="AZ20" s="1"/>
      <c r="BA20" s="1">
        <v>3</v>
      </c>
      <c r="BB20" s="1">
        <v>2</v>
      </c>
      <c r="BC20" s="16">
        <f t="shared" si="45"/>
        <v>0.6</v>
      </c>
      <c r="BD20" s="17">
        <f t="shared" si="46"/>
        <v>0.6</v>
      </c>
      <c r="BE20" s="23"/>
      <c r="BF20" s="1">
        <f t="shared" si="47"/>
        <v>0</v>
      </c>
      <c r="BG20" s="1">
        <v>5</v>
      </c>
      <c r="BH20" s="1"/>
      <c r="BI20" s="1"/>
      <c r="BJ20" s="1"/>
      <c r="BK20" s="1">
        <v>3</v>
      </c>
      <c r="BL20" s="1">
        <v>2</v>
      </c>
      <c r="BM20" s="16">
        <f t="shared" si="48"/>
        <v>0.6</v>
      </c>
      <c r="BN20" s="17">
        <f t="shared" si="49"/>
        <v>0.6</v>
      </c>
      <c r="BO20" s="23"/>
      <c r="BP20" s="1">
        <f t="shared" si="50"/>
        <v>0</v>
      </c>
      <c r="BQ20" s="1">
        <v>5</v>
      </c>
      <c r="BR20" s="1"/>
      <c r="BS20" s="1"/>
      <c r="BT20" s="1"/>
      <c r="BU20" s="1">
        <v>3</v>
      </c>
      <c r="BV20" s="1">
        <v>2</v>
      </c>
      <c r="BW20" s="16">
        <f t="shared" si="51"/>
        <v>0.6</v>
      </c>
      <c r="BX20" s="17">
        <f t="shared" si="52"/>
        <v>0.6</v>
      </c>
      <c r="BY20" s="23"/>
      <c r="BZ20" s="1">
        <f t="shared" si="53"/>
        <v>0</v>
      </c>
      <c r="CA20" s="1">
        <v>5</v>
      </c>
      <c r="CB20" s="1"/>
      <c r="CC20" s="1"/>
      <c r="CD20" s="1"/>
      <c r="CE20" s="1">
        <v>3</v>
      </c>
      <c r="CF20" s="1">
        <v>2</v>
      </c>
      <c r="CG20" s="16">
        <f t="shared" si="54"/>
        <v>0.6</v>
      </c>
      <c r="CH20" s="17">
        <f t="shared" si="55"/>
        <v>0.6</v>
      </c>
      <c r="CI20" s="23"/>
      <c r="CJ20" s="1">
        <f t="shared" si="56"/>
        <v>0</v>
      </c>
      <c r="CK20" s="1">
        <v>5</v>
      </c>
      <c r="CL20" s="1"/>
      <c r="CM20" s="1"/>
      <c r="CN20" s="1"/>
      <c r="CO20" s="1">
        <v>3</v>
      </c>
      <c r="CP20" s="1">
        <v>2</v>
      </c>
      <c r="CQ20" s="16">
        <f t="shared" si="57"/>
        <v>0.6</v>
      </c>
      <c r="CR20" s="17">
        <f t="shared" si="58"/>
        <v>0.6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19</v>
      </c>
      <c r="D21" s="2"/>
      <c r="E21" s="2"/>
      <c r="F21" s="8">
        <v>19</v>
      </c>
      <c r="G21" s="23">
        <v>1</v>
      </c>
      <c r="H21" s="1">
        <f t="shared" si="32"/>
        <v>0</v>
      </c>
      <c r="I21" s="1">
        <v>20</v>
      </c>
      <c r="J21" s="1">
        <v>18</v>
      </c>
      <c r="K21" s="1"/>
      <c r="L21" s="1">
        <v>1</v>
      </c>
      <c r="M21" s="1"/>
      <c r="N21" s="1">
        <v>1</v>
      </c>
      <c r="O21" s="16">
        <f t="shared" si="33"/>
        <v>0.95</v>
      </c>
      <c r="P21" s="17">
        <f t="shared" si="34"/>
        <v>0</v>
      </c>
      <c r="Q21" s="23"/>
      <c r="R21" s="1">
        <f t="shared" si="35"/>
        <v>1</v>
      </c>
      <c r="S21" s="1">
        <v>19</v>
      </c>
      <c r="T21" s="1">
        <v>10</v>
      </c>
      <c r="U21" s="1"/>
      <c r="V21" s="1"/>
      <c r="W21" s="1">
        <v>6</v>
      </c>
      <c r="X21" s="1">
        <v>3</v>
      </c>
      <c r="Y21" s="16">
        <f t="shared" si="36"/>
        <v>0.84210526315789469</v>
      </c>
      <c r="Z21" s="17">
        <f t="shared" si="37"/>
        <v>0.31578947368421051</v>
      </c>
      <c r="AA21" s="23"/>
      <c r="AB21" s="1">
        <f t="shared" si="38"/>
        <v>0</v>
      </c>
      <c r="AC21" s="1">
        <v>19</v>
      </c>
      <c r="AD21" s="1">
        <v>7</v>
      </c>
      <c r="AE21" s="1"/>
      <c r="AF21" s="1"/>
      <c r="AG21" s="1">
        <v>10</v>
      </c>
      <c r="AH21" s="1">
        <v>2</v>
      </c>
      <c r="AI21" s="16">
        <f t="shared" si="39"/>
        <v>0.89473684210526316</v>
      </c>
      <c r="AJ21" s="17">
        <f t="shared" si="40"/>
        <v>0.52631578947368418</v>
      </c>
      <c r="AK21" s="23"/>
      <c r="AL21" s="1">
        <f t="shared" si="41"/>
        <v>0</v>
      </c>
      <c r="AM21" s="1">
        <v>19</v>
      </c>
      <c r="AN21" s="1">
        <v>1</v>
      </c>
      <c r="AO21" s="1"/>
      <c r="AP21" s="1"/>
      <c r="AQ21" s="1">
        <v>16</v>
      </c>
      <c r="AR21" s="1">
        <v>2</v>
      </c>
      <c r="AS21" s="16">
        <f t="shared" si="42"/>
        <v>0.89473684210526316</v>
      </c>
      <c r="AT21" s="17">
        <f t="shared" si="43"/>
        <v>0.84210526315789469</v>
      </c>
      <c r="AU21" s="23"/>
      <c r="AV21" s="1">
        <f t="shared" si="44"/>
        <v>0</v>
      </c>
      <c r="AW21" s="1">
        <v>19</v>
      </c>
      <c r="AX21" s="1"/>
      <c r="AY21" s="1"/>
      <c r="AZ21" s="1"/>
      <c r="BA21" s="1">
        <v>17</v>
      </c>
      <c r="BB21" s="1">
        <v>2</v>
      </c>
      <c r="BC21" s="16">
        <f t="shared" si="45"/>
        <v>0.89473684210526316</v>
      </c>
      <c r="BD21" s="17">
        <f t="shared" si="46"/>
        <v>0.89473684210526316</v>
      </c>
      <c r="BE21" s="23"/>
      <c r="BF21" s="1">
        <f t="shared" si="47"/>
        <v>0</v>
      </c>
      <c r="BG21" s="1">
        <v>19</v>
      </c>
      <c r="BH21" s="1"/>
      <c r="BI21" s="1"/>
      <c r="BJ21" s="1"/>
      <c r="BK21" s="1">
        <v>17</v>
      </c>
      <c r="BL21" s="1">
        <v>2</v>
      </c>
      <c r="BM21" s="16">
        <f t="shared" si="48"/>
        <v>0.89473684210526316</v>
      </c>
      <c r="BN21" s="17">
        <f t="shared" si="49"/>
        <v>0.89473684210526316</v>
      </c>
      <c r="BO21" s="23"/>
      <c r="BP21" s="1">
        <f t="shared" si="50"/>
        <v>0</v>
      </c>
      <c r="BQ21" s="1">
        <v>19</v>
      </c>
      <c r="BR21" s="1"/>
      <c r="BS21" s="1"/>
      <c r="BT21" s="1"/>
      <c r="BU21" s="1">
        <v>17</v>
      </c>
      <c r="BV21" s="1">
        <v>2</v>
      </c>
      <c r="BW21" s="16">
        <f t="shared" si="51"/>
        <v>0.89473684210526316</v>
      </c>
      <c r="BX21" s="17">
        <f t="shared" si="52"/>
        <v>0.89473684210526316</v>
      </c>
      <c r="BY21" s="23"/>
      <c r="BZ21" s="1">
        <f t="shared" si="53"/>
        <v>0</v>
      </c>
      <c r="CA21" s="1">
        <v>19</v>
      </c>
      <c r="CB21" s="1"/>
      <c r="CC21" s="1"/>
      <c r="CD21" s="1"/>
      <c r="CE21" s="1">
        <v>17</v>
      </c>
      <c r="CF21" s="1">
        <v>2</v>
      </c>
      <c r="CG21" s="16">
        <f t="shared" si="54"/>
        <v>0.89473684210526316</v>
      </c>
      <c r="CH21" s="17">
        <f t="shared" si="55"/>
        <v>0.89473684210526316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15</v>
      </c>
      <c r="D22" s="2"/>
      <c r="E22" s="2"/>
      <c r="F22" s="8">
        <v>15</v>
      </c>
      <c r="G22" s="23"/>
      <c r="H22" s="1">
        <f t="shared" si="32"/>
        <v>0</v>
      </c>
      <c r="I22" s="1">
        <v>15</v>
      </c>
      <c r="J22" s="1">
        <v>14</v>
      </c>
      <c r="K22" s="1"/>
      <c r="L22" s="1">
        <v>1</v>
      </c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15</v>
      </c>
      <c r="T22" s="1">
        <v>11</v>
      </c>
      <c r="U22" s="1"/>
      <c r="V22" s="1"/>
      <c r="W22" s="1">
        <v>3</v>
      </c>
      <c r="X22" s="1">
        <v>1</v>
      </c>
      <c r="Y22" s="16">
        <f t="shared" si="36"/>
        <v>0.93333333333333335</v>
      </c>
      <c r="Z22" s="17">
        <f t="shared" si="37"/>
        <v>0.2</v>
      </c>
      <c r="AA22" s="23"/>
      <c r="AB22" s="1">
        <f t="shared" si="38"/>
        <v>1</v>
      </c>
      <c r="AC22" s="1">
        <v>14</v>
      </c>
      <c r="AD22" s="1">
        <v>5</v>
      </c>
      <c r="AE22" s="1"/>
      <c r="AF22" s="1"/>
      <c r="AG22" s="1">
        <v>8</v>
      </c>
      <c r="AH22" s="1">
        <v>1</v>
      </c>
      <c r="AI22" s="16">
        <f t="shared" si="39"/>
        <v>0.9285714285714286</v>
      </c>
      <c r="AJ22" s="17">
        <f t="shared" si="40"/>
        <v>0.5714285714285714</v>
      </c>
      <c r="AK22" s="23"/>
      <c r="AL22" s="1">
        <f t="shared" si="41"/>
        <v>0</v>
      </c>
      <c r="AM22" s="1">
        <v>14</v>
      </c>
      <c r="AN22" s="1">
        <v>1</v>
      </c>
      <c r="AO22" s="1"/>
      <c r="AP22" s="1"/>
      <c r="AQ22" s="1">
        <v>12</v>
      </c>
      <c r="AR22" s="1">
        <v>1</v>
      </c>
      <c r="AS22" s="16">
        <f t="shared" si="42"/>
        <v>0.9285714285714286</v>
      </c>
      <c r="AT22" s="17">
        <f t="shared" si="43"/>
        <v>0.8571428571428571</v>
      </c>
      <c r="AU22" s="23"/>
      <c r="AV22" s="1">
        <f t="shared" si="44"/>
        <v>0</v>
      </c>
      <c r="AW22" s="1">
        <v>14</v>
      </c>
      <c r="AX22" s="1"/>
      <c r="AY22" s="1"/>
      <c r="AZ22" s="1"/>
      <c r="BA22" s="1">
        <v>13</v>
      </c>
      <c r="BB22" s="1">
        <v>1</v>
      </c>
      <c r="BC22" s="16">
        <f t="shared" si="45"/>
        <v>0.9285714285714286</v>
      </c>
      <c r="BD22" s="17">
        <f t="shared" si="46"/>
        <v>0.9285714285714286</v>
      </c>
      <c r="BE22" s="23"/>
      <c r="BF22" s="1">
        <f t="shared" si="47"/>
        <v>0</v>
      </c>
      <c r="BG22" s="1">
        <v>14</v>
      </c>
      <c r="BH22" s="1"/>
      <c r="BI22" s="1"/>
      <c r="BJ22" s="1"/>
      <c r="BK22" s="1">
        <v>13</v>
      </c>
      <c r="BL22" s="1">
        <v>1</v>
      </c>
      <c r="BM22" s="16">
        <f t="shared" si="48"/>
        <v>0.9285714285714286</v>
      </c>
      <c r="BN22" s="17">
        <f t="shared" si="49"/>
        <v>0.9285714285714286</v>
      </c>
      <c r="BO22" s="23"/>
      <c r="BP22" s="1">
        <f t="shared" si="50"/>
        <v>0</v>
      </c>
      <c r="BQ22" s="1">
        <v>14</v>
      </c>
      <c r="BR22" s="1"/>
      <c r="BS22" s="1"/>
      <c r="BT22" s="1"/>
      <c r="BU22" s="1">
        <v>13</v>
      </c>
      <c r="BV22" s="1">
        <v>1</v>
      </c>
      <c r="BW22" s="16">
        <f t="shared" si="51"/>
        <v>0.9285714285714286</v>
      </c>
      <c r="BX22" s="17">
        <f t="shared" si="52"/>
        <v>0.9285714285714286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25</v>
      </c>
      <c r="D23" s="2"/>
      <c r="E23" s="2"/>
      <c r="F23" s="8">
        <v>25</v>
      </c>
      <c r="G23" s="23">
        <v>1</v>
      </c>
      <c r="H23" s="1">
        <f t="shared" si="32"/>
        <v>1</v>
      </c>
      <c r="I23" s="1">
        <v>25</v>
      </c>
      <c r="J23" s="1">
        <v>21</v>
      </c>
      <c r="K23" s="1"/>
      <c r="L23" s="1">
        <v>1</v>
      </c>
      <c r="M23" s="1"/>
      <c r="N23" s="1">
        <v>3</v>
      </c>
      <c r="O23" s="16">
        <f t="shared" si="33"/>
        <v>0.88</v>
      </c>
      <c r="P23" s="17">
        <f t="shared" si="34"/>
        <v>0</v>
      </c>
      <c r="Q23" s="23">
        <v>2</v>
      </c>
      <c r="R23" s="1">
        <f t="shared" si="35"/>
        <v>0</v>
      </c>
      <c r="S23" s="1">
        <v>27</v>
      </c>
      <c r="T23" s="1">
        <v>16</v>
      </c>
      <c r="U23" s="1"/>
      <c r="V23" s="1">
        <v>1</v>
      </c>
      <c r="W23" s="1">
        <v>4</v>
      </c>
      <c r="X23" s="1">
        <v>6</v>
      </c>
      <c r="Y23" s="16">
        <f t="shared" si="36"/>
        <v>0.77777777777777779</v>
      </c>
      <c r="Z23" s="17">
        <f t="shared" si="37"/>
        <v>0.14814814814814814</v>
      </c>
      <c r="AA23" s="23"/>
      <c r="AB23" s="1">
        <f t="shared" si="38"/>
        <v>0</v>
      </c>
      <c r="AC23" s="1">
        <v>27</v>
      </c>
      <c r="AD23" s="1">
        <v>5</v>
      </c>
      <c r="AE23" s="1"/>
      <c r="AF23" s="1">
        <v>1</v>
      </c>
      <c r="AG23" s="1">
        <v>13</v>
      </c>
      <c r="AH23" s="1">
        <v>8</v>
      </c>
      <c r="AI23" s="16">
        <f t="shared" si="39"/>
        <v>0.70370370370370372</v>
      </c>
      <c r="AJ23" s="17">
        <f t="shared" si="40"/>
        <v>0.48148148148148145</v>
      </c>
      <c r="AK23" s="23"/>
      <c r="AL23" s="1">
        <f t="shared" si="41"/>
        <v>0</v>
      </c>
      <c r="AM23" s="1">
        <v>27</v>
      </c>
      <c r="AN23" s="1">
        <v>2</v>
      </c>
      <c r="AO23" s="1"/>
      <c r="AP23" s="1"/>
      <c r="AQ23" s="1">
        <v>17</v>
      </c>
      <c r="AR23" s="1">
        <v>8</v>
      </c>
      <c r="AS23" s="16">
        <f t="shared" si="42"/>
        <v>0.70370370370370372</v>
      </c>
      <c r="AT23" s="17">
        <f t="shared" si="43"/>
        <v>0.62962962962962965</v>
      </c>
      <c r="AU23" s="23"/>
      <c r="AV23" s="1">
        <f t="shared" si="44"/>
        <v>0</v>
      </c>
      <c r="AW23" s="1">
        <v>27</v>
      </c>
      <c r="AX23" s="1"/>
      <c r="AY23" s="1"/>
      <c r="AZ23" s="1"/>
      <c r="BA23" s="1">
        <v>18</v>
      </c>
      <c r="BB23" s="1">
        <v>9</v>
      </c>
      <c r="BC23" s="16">
        <f t="shared" si="45"/>
        <v>0.66666666666666663</v>
      </c>
      <c r="BD23" s="17">
        <f t="shared" si="46"/>
        <v>0.66666666666666663</v>
      </c>
      <c r="BE23" s="23"/>
      <c r="BF23" s="1">
        <f t="shared" si="47"/>
        <v>0</v>
      </c>
      <c r="BG23" s="1">
        <v>27</v>
      </c>
      <c r="BH23" s="1"/>
      <c r="BI23" s="1"/>
      <c r="BJ23" s="1"/>
      <c r="BK23" s="1">
        <v>18</v>
      </c>
      <c r="BL23" s="1">
        <v>9</v>
      </c>
      <c r="BM23" s="16">
        <f t="shared" si="48"/>
        <v>0.66666666666666663</v>
      </c>
      <c r="BN23" s="17">
        <f t="shared" si="49"/>
        <v>0.66666666666666663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18</v>
      </c>
      <c r="D24" s="2"/>
      <c r="E24" s="2"/>
      <c r="F24" s="8">
        <v>18</v>
      </c>
      <c r="G24" s="23"/>
      <c r="H24" s="1">
        <f t="shared" si="32"/>
        <v>0</v>
      </c>
      <c r="I24" s="1">
        <v>18</v>
      </c>
      <c r="J24" s="1">
        <v>14</v>
      </c>
      <c r="K24" s="1"/>
      <c r="L24" s="1"/>
      <c r="M24" s="1">
        <v>1</v>
      </c>
      <c r="N24" s="1">
        <v>3</v>
      </c>
      <c r="O24" s="16">
        <f t="shared" si="33"/>
        <v>0.83333333333333337</v>
      </c>
      <c r="P24" s="17">
        <f t="shared" si="34"/>
        <v>5.5555555555555552E-2</v>
      </c>
      <c r="Q24" s="23"/>
      <c r="R24" s="1">
        <f t="shared" si="35"/>
        <v>0</v>
      </c>
      <c r="S24" s="1">
        <v>18</v>
      </c>
      <c r="T24" s="1">
        <v>11</v>
      </c>
      <c r="U24" s="1"/>
      <c r="V24" s="1">
        <v>1</v>
      </c>
      <c r="W24" s="1">
        <v>2</v>
      </c>
      <c r="X24" s="1">
        <v>4</v>
      </c>
      <c r="Y24" s="16">
        <f t="shared" si="36"/>
        <v>0.77777777777777779</v>
      </c>
      <c r="Z24" s="17">
        <f t="shared" si="37"/>
        <v>0.1111111111111111</v>
      </c>
      <c r="AA24" s="23"/>
      <c r="AB24" s="1">
        <f t="shared" si="38"/>
        <v>0</v>
      </c>
      <c r="AC24" s="1">
        <v>18</v>
      </c>
      <c r="AD24" s="1">
        <v>6</v>
      </c>
      <c r="AE24" s="1"/>
      <c r="AF24" s="1"/>
      <c r="AG24" s="1">
        <v>7</v>
      </c>
      <c r="AH24" s="1">
        <v>5</v>
      </c>
      <c r="AI24" s="16">
        <f t="shared" si="39"/>
        <v>0.72222222222222221</v>
      </c>
      <c r="AJ24" s="17">
        <f t="shared" si="40"/>
        <v>0.3888888888888889</v>
      </c>
      <c r="AK24" s="23"/>
      <c r="AL24" s="1">
        <f t="shared" si="41"/>
        <v>0</v>
      </c>
      <c r="AM24" s="1">
        <v>18</v>
      </c>
      <c r="AN24" s="1">
        <v>1</v>
      </c>
      <c r="AO24" s="1"/>
      <c r="AP24" s="1"/>
      <c r="AQ24" s="1">
        <v>12</v>
      </c>
      <c r="AR24" s="1">
        <v>5</v>
      </c>
      <c r="AS24" s="16">
        <f t="shared" si="42"/>
        <v>0.72222222222222221</v>
      </c>
      <c r="AT24" s="17">
        <f t="shared" si="43"/>
        <v>0.66666666666666663</v>
      </c>
      <c r="AU24" s="23"/>
      <c r="AV24" s="1">
        <f t="shared" si="44"/>
        <v>0</v>
      </c>
      <c r="AW24" s="1">
        <v>18</v>
      </c>
      <c r="AX24" s="1">
        <v>1</v>
      </c>
      <c r="AY24" s="1"/>
      <c r="AZ24" s="1"/>
      <c r="BA24" s="1">
        <v>12</v>
      </c>
      <c r="BB24" s="1">
        <v>5</v>
      </c>
      <c r="BC24" s="16">
        <f t="shared" si="45"/>
        <v>0.72222222222222221</v>
      </c>
      <c r="BD24" s="17">
        <f t="shared" si="46"/>
        <v>0.66666666666666663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24</v>
      </c>
      <c r="D25" s="2"/>
      <c r="E25" s="2"/>
      <c r="F25" s="8">
        <v>24</v>
      </c>
      <c r="G25" s="23">
        <v>1</v>
      </c>
      <c r="H25" s="1">
        <f t="shared" si="32"/>
        <v>2</v>
      </c>
      <c r="I25" s="1">
        <v>23</v>
      </c>
      <c r="J25" s="1">
        <v>21</v>
      </c>
      <c r="K25" s="1"/>
      <c r="L25" s="1">
        <v>1</v>
      </c>
      <c r="M25" s="1"/>
      <c r="N25" s="1">
        <v>1</v>
      </c>
      <c r="O25" s="16">
        <f t="shared" si="33"/>
        <v>0.95652173913043481</v>
      </c>
      <c r="P25" s="17">
        <f t="shared" si="34"/>
        <v>0</v>
      </c>
      <c r="Q25" s="23">
        <v>1</v>
      </c>
      <c r="R25" s="1">
        <f t="shared" si="35"/>
        <v>2</v>
      </c>
      <c r="S25" s="1">
        <v>22</v>
      </c>
      <c r="T25" s="1">
        <v>12</v>
      </c>
      <c r="U25" s="1"/>
      <c r="V25" s="1">
        <v>1</v>
      </c>
      <c r="W25" s="1">
        <v>6</v>
      </c>
      <c r="X25" s="1">
        <v>3</v>
      </c>
      <c r="Y25" s="16">
        <f t="shared" si="36"/>
        <v>0.86363636363636365</v>
      </c>
      <c r="Z25" s="17">
        <f t="shared" si="37"/>
        <v>0.27272727272727271</v>
      </c>
      <c r="AA25" s="23"/>
      <c r="AB25" s="1">
        <f t="shared" si="38"/>
        <v>1</v>
      </c>
      <c r="AC25" s="1">
        <v>21</v>
      </c>
      <c r="AD25" s="1">
        <v>4</v>
      </c>
      <c r="AE25" s="1"/>
      <c r="AF25" s="1"/>
      <c r="AG25" s="1">
        <v>14</v>
      </c>
      <c r="AH25" s="1">
        <v>3</v>
      </c>
      <c r="AI25" s="16">
        <f t="shared" si="39"/>
        <v>0.8571428571428571</v>
      </c>
      <c r="AJ25" s="17">
        <f t="shared" si="40"/>
        <v>0.66666666666666663</v>
      </c>
      <c r="AK25" s="23"/>
      <c r="AL25" s="1">
        <f t="shared" si="41"/>
        <v>0</v>
      </c>
      <c r="AM25" s="1">
        <v>21</v>
      </c>
      <c r="AN25" s="1"/>
      <c r="AO25" s="1"/>
      <c r="AP25" s="1"/>
      <c r="AQ25" s="1">
        <v>18</v>
      </c>
      <c r="AR25" s="1">
        <v>3</v>
      </c>
      <c r="AS25" s="16">
        <f t="shared" si="42"/>
        <v>0.8571428571428571</v>
      </c>
      <c r="AT25" s="17">
        <f t="shared" si="43"/>
        <v>0.8571428571428571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28</v>
      </c>
      <c r="D26" s="2"/>
      <c r="E26" s="2"/>
      <c r="F26" s="8">
        <v>28</v>
      </c>
      <c r="G26" s="23">
        <v>1</v>
      </c>
      <c r="H26" s="1">
        <f t="shared" si="32"/>
        <v>0</v>
      </c>
      <c r="I26" s="1">
        <v>29</v>
      </c>
      <c r="J26" s="1">
        <v>26</v>
      </c>
      <c r="K26" s="1"/>
      <c r="L26" s="1">
        <v>2</v>
      </c>
      <c r="M26" s="1"/>
      <c r="N26" s="1">
        <v>1</v>
      </c>
      <c r="O26" s="18">
        <f t="shared" si="33"/>
        <v>0.96551724137931039</v>
      </c>
      <c r="P26" s="19">
        <f t="shared" si="34"/>
        <v>0</v>
      </c>
      <c r="Q26" s="23"/>
      <c r="R26" s="1">
        <f t="shared" si="35"/>
        <v>0</v>
      </c>
      <c r="S26" s="1">
        <v>29</v>
      </c>
      <c r="T26" s="1">
        <v>21</v>
      </c>
      <c r="U26" s="1"/>
      <c r="V26" s="1"/>
      <c r="W26" s="1">
        <v>6</v>
      </c>
      <c r="X26" s="1">
        <v>2</v>
      </c>
      <c r="Y26" s="18">
        <f t="shared" si="36"/>
        <v>0.93103448275862066</v>
      </c>
      <c r="Z26" s="19">
        <f t="shared" si="37"/>
        <v>0.20689655172413793</v>
      </c>
      <c r="AA26" s="23"/>
      <c r="AB26" s="1">
        <f t="shared" si="38"/>
        <v>0</v>
      </c>
      <c r="AC26" s="1">
        <v>29</v>
      </c>
      <c r="AD26" s="1">
        <v>8</v>
      </c>
      <c r="AE26" s="1"/>
      <c r="AF26" s="1">
        <v>2</v>
      </c>
      <c r="AG26" s="1">
        <v>13</v>
      </c>
      <c r="AH26" s="1">
        <v>6</v>
      </c>
      <c r="AI26" s="18">
        <f t="shared" si="39"/>
        <v>0.7931034482758621</v>
      </c>
      <c r="AJ26" s="19">
        <f t="shared" si="40"/>
        <v>0.44827586206896552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38</v>
      </c>
      <c r="D27" s="2"/>
      <c r="E27" s="2"/>
      <c r="F27" s="8">
        <v>38</v>
      </c>
      <c r="G27" s="23"/>
      <c r="H27" s="1">
        <f t="shared" si="32"/>
        <v>0</v>
      </c>
      <c r="I27" s="1">
        <v>38</v>
      </c>
      <c r="J27" s="1">
        <v>36</v>
      </c>
      <c r="K27" s="1"/>
      <c r="L27" s="1"/>
      <c r="M27" s="1"/>
      <c r="N27" s="1">
        <v>2</v>
      </c>
      <c r="O27" s="18">
        <f t="shared" si="33"/>
        <v>0.94736842105263153</v>
      </c>
      <c r="P27" s="19">
        <f t="shared" si="34"/>
        <v>0</v>
      </c>
      <c r="Q27" s="23"/>
      <c r="R27" s="1">
        <f t="shared" si="35"/>
        <v>1</v>
      </c>
      <c r="S27" s="1">
        <v>37</v>
      </c>
      <c r="T27" s="1">
        <v>27</v>
      </c>
      <c r="U27" s="1"/>
      <c r="V27" s="1"/>
      <c r="W27" s="1">
        <v>5</v>
      </c>
      <c r="X27" s="1">
        <v>5</v>
      </c>
      <c r="Y27" s="18">
        <f t="shared" si="36"/>
        <v>0.86486486486486491</v>
      </c>
      <c r="Z27" s="19">
        <f t="shared" si="37"/>
        <v>0.13513513513513514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40</v>
      </c>
      <c r="D28" s="2"/>
      <c r="E28" s="2"/>
      <c r="F28" s="9">
        <v>40</v>
      </c>
      <c r="G28" s="24"/>
      <c r="H28" s="25">
        <f t="shared" si="32"/>
        <v>1</v>
      </c>
      <c r="I28" s="25">
        <v>39</v>
      </c>
      <c r="J28" s="25">
        <v>35</v>
      </c>
      <c r="K28" s="10"/>
      <c r="L28" s="10">
        <v>1</v>
      </c>
      <c r="M28" s="10"/>
      <c r="N28" s="10">
        <v>3</v>
      </c>
      <c r="O28" s="20">
        <f t="shared" si="33"/>
        <v>0.92307692307692313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63</v>
      </c>
    </row>
    <row r="2" spans="1:106" x14ac:dyDescent="0.15">
      <c r="B2" s="14" t="str">
        <f>"Freshmen Retention - "&amp;$A$1</f>
        <v>Freshmen Retention - Manufacturing Technology and Management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e">
        <f>#REF!</f>
        <v>#REF!</v>
      </c>
      <c r="C5" s="3">
        <f t="shared" ref="C5:C14" si="0">F5+D5+E5</f>
        <v>0</v>
      </c>
      <c r="D5" s="3"/>
      <c r="E5" s="3"/>
      <c r="F5" s="8"/>
      <c r="G5" s="22"/>
      <c r="H5" s="1" t="str">
        <f>IF(ISNUMBER(I5),F5-I5+G5,"")</f>
        <v/>
      </c>
      <c r="I5" s="1"/>
      <c r="J5" s="1"/>
      <c r="K5" s="4"/>
      <c r="L5" s="4"/>
      <c r="M5" s="4"/>
      <c r="N5" s="5"/>
      <c r="O5" s="16" t="str">
        <f>IF(I5="","",((J5+K5+L5+M5)/I5))</f>
        <v/>
      </c>
      <c r="P5" s="17" t="str">
        <f>IF(I5="","",(M5/I5))</f>
        <v/>
      </c>
      <c r="Q5" s="22"/>
      <c r="R5" s="1" t="str">
        <f t="shared" ref="R5:R14" si="1">IF(ISNUMBER(S5),I5-S5+Q5,"")</f>
        <v/>
      </c>
      <c r="S5" s="1"/>
      <c r="T5" s="1"/>
      <c r="U5" s="4"/>
      <c r="V5" s="4"/>
      <c r="W5" s="4"/>
      <c r="X5" s="5"/>
      <c r="Y5" s="16" t="str">
        <f t="shared" ref="Y5:Y14" si="2">IF(S5="","",((T5+U5+V5+W5)/S5))</f>
        <v/>
      </c>
      <c r="Z5" s="17" t="str">
        <f t="shared" ref="Z5:Z14" si="3">IF(S5="","",(W5/S5))</f>
        <v/>
      </c>
      <c r="AA5" s="22"/>
      <c r="AB5" s="1" t="str">
        <f t="shared" ref="AB5:AB14" si="4">IF(ISNUMBER(AC5),S5-AC5+AA5,"")</f>
        <v/>
      </c>
      <c r="AC5" s="1"/>
      <c r="AD5" s="1"/>
      <c r="AE5" s="4"/>
      <c r="AF5" s="4"/>
      <c r="AG5" s="4"/>
      <c r="AH5" s="5"/>
      <c r="AI5" s="16" t="str">
        <f t="shared" ref="AI5:AI14" si="5">IF(AC5="","",((AD5+AE5+AF5+AG5)/AC5))</f>
        <v/>
      </c>
      <c r="AJ5" s="17" t="str">
        <f t="shared" ref="AJ5:AJ14" si="6">IF(AC5="","",(AG5/AC5))</f>
        <v/>
      </c>
      <c r="AK5" s="22"/>
      <c r="AL5" s="1" t="str">
        <f t="shared" ref="AL5:AL14" si="7">IF(ISNUMBER(AM5),AC5-AM5+AK5,"")</f>
        <v/>
      </c>
      <c r="AM5" s="1"/>
      <c r="AN5" s="1"/>
      <c r="AO5" s="4"/>
      <c r="AP5" s="4"/>
      <c r="AQ5" s="4"/>
      <c r="AR5" s="5"/>
      <c r="AS5" s="16" t="str">
        <f t="shared" ref="AS5:AS14" si="8">IF(AM5="","",((AN5+AO5+AP5+AQ5)/AM5))</f>
        <v/>
      </c>
      <c r="AT5" s="17" t="str">
        <f t="shared" ref="AT5:AT14" si="9">IF(AM5="","",(AQ5/AM5))</f>
        <v/>
      </c>
      <c r="AU5" s="22"/>
      <c r="AV5" s="1" t="str">
        <f t="shared" ref="AV5:AV14" si="10">IF(ISNUMBER(AW5),AM5-AW5+AU5,"")</f>
        <v/>
      </c>
      <c r="AW5" s="1"/>
      <c r="AX5" s="1"/>
      <c r="AY5" s="4"/>
      <c r="AZ5" s="4"/>
      <c r="BA5" s="4"/>
      <c r="BB5" s="5"/>
      <c r="BC5" s="16" t="str">
        <f t="shared" ref="BC5:BC14" si="11">IF(AW5="","",((AX5+AY5+AZ5+BA5)/AW5))</f>
        <v/>
      </c>
      <c r="BD5" s="17" t="str">
        <f t="shared" ref="BD5:BD14" si="12">IF(AW5="","",(BA5/AW5))</f>
        <v/>
      </c>
      <c r="BE5" s="22"/>
      <c r="BF5" s="1" t="str">
        <f t="shared" ref="BF5:BF14" si="13">IF(ISNUMBER(BG5),AW5-BG5+BE5,"")</f>
        <v/>
      </c>
      <c r="BG5" s="1"/>
      <c r="BH5" s="1"/>
      <c r="BI5" s="4"/>
      <c r="BJ5" s="4"/>
      <c r="BK5" s="4"/>
      <c r="BL5" s="5"/>
      <c r="BM5" s="16" t="str">
        <f t="shared" ref="BM5:BM14" si="14">IF(BG5="","",((BH5+BI5+BJ5+BK5)/BG5))</f>
        <v/>
      </c>
      <c r="BN5" s="17" t="str">
        <f t="shared" ref="BN5:BN14" si="15">IF(BG5="","",(BK5/BG5))</f>
        <v/>
      </c>
      <c r="BO5" s="22"/>
      <c r="BP5" s="1" t="str">
        <f t="shared" ref="BP5:BP14" si="16">IF(ISNUMBER(BQ5),BG5-BQ5+BO5,"")</f>
        <v/>
      </c>
      <c r="BQ5" s="1"/>
      <c r="BR5" s="1"/>
      <c r="BS5" s="4"/>
      <c r="BT5" s="4"/>
      <c r="BU5" s="4"/>
      <c r="BV5" s="5"/>
      <c r="BW5" s="16" t="str">
        <f t="shared" ref="BW5:BW14" si="17">IF(BQ5="","",((BR5+BS5+BT5+BU5)/BQ5))</f>
        <v/>
      </c>
      <c r="BX5" s="17" t="str">
        <f t="shared" ref="BX5:BX14" si="18">IF(BQ5="","",(BU5/BQ5))</f>
        <v/>
      </c>
      <c r="BY5" s="22"/>
      <c r="BZ5" s="1" t="str">
        <f t="shared" ref="BZ5:BZ14" si="19">IF(ISNUMBER(CA5),BQ5-CA5+BY5,"")</f>
        <v/>
      </c>
      <c r="CA5" s="1"/>
      <c r="CB5" s="1"/>
      <c r="CC5" s="4"/>
      <c r="CD5" s="4"/>
      <c r="CE5" s="4"/>
      <c r="CF5" s="5"/>
      <c r="CG5" s="16" t="str">
        <f t="shared" ref="CG5:CG14" si="20">IF(CA5="","",((CB5+CC5+CD5+CE5)/CA5))</f>
        <v/>
      </c>
      <c r="CH5" s="17" t="str">
        <f t="shared" ref="CH5:CH14" si="21">IF(CA5="","",(CE5/CA5))</f>
        <v/>
      </c>
      <c r="CI5" s="22"/>
      <c r="CJ5" s="1" t="str">
        <f t="shared" ref="CJ5:CJ14" si="22">IF(ISNUMBER(CK5),CA5-CK5+CI5,"")</f>
        <v/>
      </c>
      <c r="CK5" s="1"/>
      <c r="CL5" s="1"/>
      <c r="CM5" s="4"/>
      <c r="CN5" s="4"/>
      <c r="CO5" s="4"/>
      <c r="CP5" s="5"/>
      <c r="CQ5" s="16" t="str">
        <f t="shared" ref="CQ5:CQ14" si="23">IF(CK5="","",((CL5+CM5+CN5+CO5)/CK5))</f>
        <v/>
      </c>
      <c r="CR5" s="17" t="str">
        <f t="shared" ref="CR5:CR14" si="24">IF(CK5="","",(CO5/CK5))</f>
        <v/>
      </c>
      <c r="CS5" s="22"/>
      <c r="CT5" s="1" t="str">
        <f t="shared" ref="CT5:CT14" si="25">IF(ISNUMBER(CU5),CK5-CU5+CS5,"")</f>
        <v/>
      </c>
      <c r="CU5" s="1"/>
      <c r="CV5" s="1"/>
      <c r="CW5" s="4"/>
      <c r="CX5" s="4"/>
      <c r="CY5" s="4"/>
      <c r="CZ5" s="5"/>
      <c r="DA5" s="16" t="str">
        <f t="shared" ref="DA5:DA14" si="26">IF(CU5="","",((CV5+CW5+CX5+CY5)/CU5))</f>
        <v/>
      </c>
      <c r="DB5" s="17" t="str">
        <f t="shared" ref="DB5:DB14" si="27">IF(CU5="","",(CY5/CU5))</f>
        <v/>
      </c>
    </row>
    <row r="6" spans="1:106" ht="14" x14ac:dyDescent="0.15">
      <c r="B6" s="4" t="e">
        <f>#REF!</f>
        <v>#REF!</v>
      </c>
      <c r="C6" s="2">
        <f t="shared" si="0"/>
        <v>0</v>
      </c>
      <c r="D6" s="2"/>
      <c r="E6" s="2"/>
      <c r="F6" s="8"/>
      <c r="G6" s="23"/>
      <c r="H6" s="1" t="str">
        <f t="shared" ref="H6:H14" si="28">IF(ISNUMBER(I6),F6-I6+G6,"")</f>
        <v/>
      </c>
      <c r="I6" s="1"/>
      <c r="J6" s="1"/>
      <c r="K6" s="1"/>
      <c r="L6" s="1"/>
      <c r="M6" s="1"/>
      <c r="N6" s="1"/>
      <c r="O6" s="16" t="str">
        <f t="shared" ref="O6:O14" si="29">IF(I6="","",((J6+K6+L6+M6)/I6))</f>
        <v/>
      </c>
      <c r="P6" s="17" t="str">
        <f t="shared" ref="P6:P14" si="30">IF(I6="","",(M6/I6))</f>
        <v/>
      </c>
      <c r="Q6" s="23"/>
      <c r="R6" s="1" t="str">
        <f t="shared" si="1"/>
        <v/>
      </c>
      <c r="S6" s="1"/>
      <c r="T6" s="1"/>
      <c r="U6" s="1"/>
      <c r="V6" s="1"/>
      <c r="W6" s="1"/>
      <c r="X6" s="1"/>
      <c r="Y6" s="16" t="str">
        <f t="shared" si="2"/>
        <v/>
      </c>
      <c r="Z6" s="17" t="str">
        <f t="shared" si="3"/>
        <v/>
      </c>
      <c r="AA6" s="23"/>
      <c r="AB6" s="1" t="str">
        <f t="shared" si="4"/>
        <v/>
      </c>
      <c r="AC6" s="1"/>
      <c r="AD6" s="1"/>
      <c r="AE6" s="1"/>
      <c r="AF6" s="1"/>
      <c r="AG6" s="1"/>
      <c r="AH6" s="1"/>
      <c r="AI6" s="16" t="str">
        <f t="shared" si="5"/>
        <v/>
      </c>
      <c r="AJ6" s="17" t="str">
        <f t="shared" si="6"/>
        <v/>
      </c>
      <c r="AK6" s="23"/>
      <c r="AL6" s="1" t="str">
        <f t="shared" si="7"/>
        <v/>
      </c>
      <c r="AM6" s="1"/>
      <c r="AN6" s="1"/>
      <c r="AO6" s="1"/>
      <c r="AP6" s="1"/>
      <c r="AQ6" s="1"/>
      <c r="AR6" s="1"/>
      <c r="AS6" s="16" t="str">
        <f t="shared" si="8"/>
        <v/>
      </c>
      <c r="AT6" s="17" t="str">
        <f t="shared" si="9"/>
        <v/>
      </c>
      <c r="AU6" s="23"/>
      <c r="AV6" s="1" t="str">
        <f t="shared" si="10"/>
        <v/>
      </c>
      <c r="AW6" s="1"/>
      <c r="AX6" s="1"/>
      <c r="AY6" s="1"/>
      <c r="AZ6" s="1"/>
      <c r="BA6" s="1"/>
      <c r="BB6" s="1"/>
      <c r="BC6" s="16" t="str">
        <f t="shared" si="11"/>
        <v/>
      </c>
      <c r="BD6" s="17" t="str">
        <f t="shared" si="12"/>
        <v/>
      </c>
      <c r="BE6" s="23"/>
      <c r="BF6" s="1" t="str">
        <f t="shared" si="13"/>
        <v/>
      </c>
      <c r="BG6" s="1"/>
      <c r="BH6" s="1"/>
      <c r="BI6" s="1"/>
      <c r="BJ6" s="1"/>
      <c r="BK6" s="1"/>
      <c r="BL6" s="1"/>
      <c r="BM6" s="16" t="str">
        <f t="shared" si="14"/>
        <v/>
      </c>
      <c r="BN6" s="17" t="str">
        <f t="shared" si="15"/>
        <v/>
      </c>
      <c r="BO6" s="23"/>
      <c r="BP6" s="1" t="str">
        <f t="shared" si="16"/>
        <v/>
      </c>
      <c r="BQ6" s="1"/>
      <c r="BR6" s="1"/>
      <c r="BS6" s="1"/>
      <c r="BT6" s="1"/>
      <c r="BU6" s="1"/>
      <c r="BV6" s="1"/>
      <c r="BW6" s="16" t="str">
        <f t="shared" si="17"/>
        <v/>
      </c>
      <c r="BX6" s="17" t="str">
        <f t="shared" si="18"/>
        <v/>
      </c>
      <c r="BY6" s="23"/>
      <c r="BZ6" s="1" t="str">
        <f t="shared" si="19"/>
        <v/>
      </c>
      <c r="CA6" s="1"/>
      <c r="CB6" s="1"/>
      <c r="CC6" s="1"/>
      <c r="CD6" s="1"/>
      <c r="CE6" s="1"/>
      <c r="CF6" s="1"/>
      <c r="CG6" s="16" t="str">
        <f t="shared" si="20"/>
        <v/>
      </c>
      <c r="CH6" s="17" t="str">
        <f t="shared" si="21"/>
        <v/>
      </c>
      <c r="CI6" s="23"/>
      <c r="CJ6" s="1" t="str">
        <f t="shared" si="22"/>
        <v/>
      </c>
      <c r="CK6" s="1"/>
      <c r="CL6" s="1"/>
      <c r="CM6" s="1"/>
      <c r="CN6" s="1"/>
      <c r="CO6" s="1"/>
      <c r="CP6" s="1"/>
      <c r="CQ6" s="16" t="str">
        <f t="shared" si="23"/>
        <v/>
      </c>
      <c r="CR6" s="17" t="str">
        <f t="shared" si="24"/>
        <v/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e">
        <f>#REF!</f>
        <v>#REF!</v>
      </c>
      <c r="C7" s="2">
        <f t="shared" si="0"/>
        <v>0</v>
      </c>
      <c r="D7" s="2"/>
      <c r="E7" s="2"/>
      <c r="F7" s="8"/>
      <c r="G7" s="23"/>
      <c r="H7" s="1" t="str">
        <f t="shared" si="28"/>
        <v/>
      </c>
      <c r="I7" s="1"/>
      <c r="J7" s="1"/>
      <c r="K7" s="1"/>
      <c r="L7" s="1"/>
      <c r="M7" s="1"/>
      <c r="N7" s="1"/>
      <c r="O7" s="16" t="str">
        <f t="shared" si="29"/>
        <v/>
      </c>
      <c r="P7" s="17" t="str">
        <f t="shared" si="30"/>
        <v/>
      </c>
      <c r="Q7" s="23"/>
      <c r="R7" s="1" t="str">
        <f t="shared" si="1"/>
        <v/>
      </c>
      <c r="S7" s="1"/>
      <c r="T7" s="1"/>
      <c r="U7" s="1"/>
      <c r="V7" s="1"/>
      <c r="W7" s="1"/>
      <c r="X7" s="1"/>
      <c r="Y7" s="16" t="str">
        <f t="shared" si="2"/>
        <v/>
      </c>
      <c r="Z7" s="17" t="str">
        <f t="shared" si="3"/>
        <v/>
      </c>
      <c r="AA7" s="23"/>
      <c r="AB7" s="1" t="str">
        <f t="shared" si="4"/>
        <v/>
      </c>
      <c r="AC7" s="1"/>
      <c r="AD7" s="1"/>
      <c r="AE7" s="1"/>
      <c r="AF7" s="1"/>
      <c r="AG7" s="1"/>
      <c r="AH7" s="1"/>
      <c r="AI7" s="16" t="str">
        <f t="shared" si="5"/>
        <v/>
      </c>
      <c r="AJ7" s="17" t="str">
        <f t="shared" si="6"/>
        <v/>
      </c>
      <c r="AK7" s="23"/>
      <c r="AL7" s="1" t="str">
        <f t="shared" si="7"/>
        <v/>
      </c>
      <c r="AM7" s="1"/>
      <c r="AN7" s="1"/>
      <c r="AO7" s="1"/>
      <c r="AP7" s="1"/>
      <c r="AQ7" s="1"/>
      <c r="AR7" s="1"/>
      <c r="AS7" s="16" t="str">
        <f t="shared" si="8"/>
        <v/>
      </c>
      <c r="AT7" s="17" t="str">
        <f t="shared" si="9"/>
        <v/>
      </c>
      <c r="AU7" s="23"/>
      <c r="AV7" s="1" t="str">
        <f t="shared" si="10"/>
        <v/>
      </c>
      <c r="AW7" s="1"/>
      <c r="AX7" s="1"/>
      <c r="AY7" s="1"/>
      <c r="AZ7" s="1"/>
      <c r="BA7" s="1"/>
      <c r="BB7" s="1"/>
      <c r="BC7" s="16" t="str">
        <f t="shared" si="11"/>
        <v/>
      </c>
      <c r="BD7" s="17" t="str">
        <f t="shared" si="12"/>
        <v/>
      </c>
      <c r="BE7" s="23"/>
      <c r="BF7" s="1" t="str">
        <f t="shared" si="13"/>
        <v/>
      </c>
      <c r="BG7" s="1"/>
      <c r="BH7" s="1"/>
      <c r="BI7" s="1"/>
      <c r="BJ7" s="1"/>
      <c r="BK7" s="1"/>
      <c r="BL7" s="1"/>
      <c r="BM7" s="16" t="str">
        <f t="shared" si="14"/>
        <v/>
      </c>
      <c r="BN7" s="17" t="str">
        <f t="shared" si="15"/>
        <v/>
      </c>
      <c r="BO7" s="23"/>
      <c r="BP7" s="1" t="str">
        <f t="shared" si="16"/>
        <v/>
      </c>
      <c r="BQ7" s="1"/>
      <c r="BR7" s="1"/>
      <c r="BS7" s="1"/>
      <c r="BT7" s="1"/>
      <c r="BU7" s="1"/>
      <c r="BV7" s="1"/>
      <c r="BW7" s="16" t="str">
        <f t="shared" si="17"/>
        <v/>
      </c>
      <c r="BX7" s="17" t="str">
        <f t="shared" si="18"/>
        <v/>
      </c>
      <c r="BY7" s="23"/>
      <c r="BZ7" s="1" t="str">
        <f t="shared" si="19"/>
        <v/>
      </c>
      <c r="CA7" s="1"/>
      <c r="CB7" s="1"/>
      <c r="CC7" s="1"/>
      <c r="CD7" s="1"/>
      <c r="CE7" s="1"/>
      <c r="CF7" s="1"/>
      <c r="CG7" s="16" t="str">
        <f t="shared" si="20"/>
        <v/>
      </c>
      <c r="CH7" s="17" t="str">
        <f t="shared" si="21"/>
        <v/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e">
        <f>#REF!</f>
        <v>#REF!</v>
      </c>
      <c r="C8" s="2">
        <f t="shared" si="0"/>
        <v>0</v>
      </c>
      <c r="D8" s="2"/>
      <c r="E8" s="2"/>
      <c r="F8" s="8"/>
      <c r="G8" s="23"/>
      <c r="H8" s="1" t="str">
        <f t="shared" si="28"/>
        <v/>
      </c>
      <c r="I8" s="1"/>
      <c r="J8" s="1"/>
      <c r="K8" s="1"/>
      <c r="L8" s="1"/>
      <c r="M8" s="1"/>
      <c r="N8" s="1"/>
      <c r="O8" s="16" t="str">
        <f t="shared" si="29"/>
        <v/>
      </c>
      <c r="P8" s="17" t="str">
        <f t="shared" si="30"/>
        <v/>
      </c>
      <c r="Q8" s="23"/>
      <c r="R8" s="1" t="str">
        <f t="shared" si="1"/>
        <v/>
      </c>
      <c r="S8" s="1"/>
      <c r="T8" s="1"/>
      <c r="U8" s="1"/>
      <c r="V8" s="1"/>
      <c r="W8" s="1"/>
      <c r="X8" s="1"/>
      <c r="Y8" s="16" t="str">
        <f t="shared" si="2"/>
        <v/>
      </c>
      <c r="Z8" s="17" t="str">
        <f t="shared" si="3"/>
        <v/>
      </c>
      <c r="AA8" s="23"/>
      <c r="AB8" s="1" t="str">
        <f t="shared" si="4"/>
        <v/>
      </c>
      <c r="AC8" s="1"/>
      <c r="AD8" s="1"/>
      <c r="AE8" s="1"/>
      <c r="AF8" s="1"/>
      <c r="AG8" s="1"/>
      <c r="AH8" s="1"/>
      <c r="AI8" s="16" t="str">
        <f t="shared" si="5"/>
        <v/>
      </c>
      <c r="AJ8" s="17" t="str">
        <f t="shared" si="6"/>
        <v/>
      </c>
      <c r="AK8" s="23"/>
      <c r="AL8" s="1" t="str">
        <f t="shared" si="7"/>
        <v/>
      </c>
      <c r="AM8" s="1"/>
      <c r="AN8" s="1"/>
      <c r="AO8" s="1"/>
      <c r="AP8" s="1"/>
      <c r="AQ8" s="1"/>
      <c r="AR8" s="1"/>
      <c r="AS8" s="16" t="str">
        <f t="shared" si="8"/>
        <v/>
      </c>
      <c r="AT8" s="17" t="str">
        <f t="shared" si="9"/>
        <v/>
      </c>
      <c r="AU8" s="23"/>
      <c r="AV8" s="1" t="str">
        <f t="shared" si="10"/>
        <v/>
      </c>
      <c r="AW8" s="1"/>
      <c r="AX8" s="1"/>
      <c r="AY8" s="1"/>
      <c r="AZ8" s="1"/>
      <c r="BA8" s="1"/>
      <c r="BB8" s="1"/>
      <c r="BC8" s="16" t="str">
        <f t="shared" si="11"/>
        <v/>
      </c>
      <c r="BD8" s="17" t="str">
        <f t="shared" si="12"/>
        <v/>
      </c>
      <c r="BE8" s="23"/>
      <c r="BF8" s="1" t="str">
        <f t="shared" si="13"/>
        <v/>
      </c>
      <c r="BG8" s="1"/>
      <c r="BH8" s="1"/>
      <c r="BI8" s="1"/>
      <c r="BJ8" s="1"/>
      <c r="BK8" s="1"/>
      <c r="BL8" s="1"/>
      <c r="BM8" s="16" t="str">
        <f t="shared" si="14"/>
        <v/>
      </c>
      <c r="BN8" s="17" t="str">
        <f t="shared" si="15"/>
        <v/>
      </c>
      <c r="BO8" s="23"/>
      <c r="BP8" s="1" t="str">
        <f t="shared" si="16"/>
        <v/>
      </c>
      <c r="BQ8" s="1"/>
      <c r="BR8" s="1"/>
      <c r="BS8" s="1"/>
      <c r="BT8" s="1"/>
      <c r="BU8" s="1"/>
      <c r="BV8" s="1"/>
      <c r="BW8" s="16" t="str">
        <f t="shared" si="17"/>
        <v/>
      </c>
      <c r="BX8" s="17" t="str">
        <f t="shared" si="18"/>
        <v/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e">
        <f>#REF!</f>
        <v>#REF!</v>
      </c>
      <c r="C9" s="2">
        <f t="shared" si="0"/>
        <v>0</v>
      </c>
      <c r="D9" s="2"/>
      <c r="E9" s="2"/>
      <c r="F9" s="8"/>
      <c r="G9" s="23"/>
      <c r="H9" s="1" t="str">
        <f t="shared" si="28"/>
        <v/>
      </c>
      <c r="I9" s="1"/>
      <c r="J9" s="1"/>
      <c r="K9" s="1"/>
      <c r="L9" s="1"/>
      <c r="M9" s="1"/>
      <c r="N9" s="1"/>
      <c r="O9" s="16" t="str">
        <f t="shared" si="29"/>
        <v/>
      </c>
      <c r="P9" s="17" t="str">
        <f t="shared" si="30"/>
        <v/>
      </c>
      <c r="Q9" s="23"/>
      <c r="R9" s="1" t="str">
        <f t="shared" si="1"/>
        <v/>
      </c>
      <c r="S9" s="1"/>
      <c r="T9" s="1"/>
      <c r="U9" s="1"/>
      <c r="V9" s="1"/>
      <c r="W9" s="1"/>
      <c r="X9" s="1"/>
      <c r="Y9" s="16" t="str">
        <f t="shared" si="2"/>
        <v/>
      </c>
      <c r="Z9" s="17" t="str">
        <f t="shared" si="3"/>
        <v/>
      </c>
      <c r="AA9" s="23"/>
      <c r="AB9" s="1" t="str">
        <f t="shared" si="4"/>
        <v/>
      </c>
      <c r="AC9" s="1"/>
      <c r="AD9" s="1"/>
      <c r="AE9" s="1"/>
      <c r="AF9" s="1"/>
      <c r="AG9" s="1"/>
      <c r="AH9" s="1"/>
      <c r="AI9" s="16" t="str">
        <f t="shared" si="5"/>
        <v/>
      </c>
      <c r="AJ9" s="17" t="str">
        <f t="shared" si="6"/>
        <v/>
      </c>
      <c r="AK9" s="23"/>
      <c r="AL9" s="1" t="str">
        <f t="shared" si="7"/>
        <v/>
      </c>
      <c r="AM9" s="1"/>
      <c r="AN9" s="1"/>
      <c r="AO9" s="1"/>
      <c r="AP9" s="1"/>
      <c r="AQ9" s="1"/>
      <c r="AR9" s="1"/>
      <c r="AS9" s="16" t="str">
        <f t="shared" si="8"/>
        <v/>
      </c>
      <c r="AT9" s="17" t="str">
        <f t="shared" si="9"/>
        <v/>
      </c>
      <c r="AU9" s="23"/>
      <c r="AV9" s="1" t="str">
        <f t="shared" si="10"/>
        <v/>
      </c>
      <c r="AW9" s="1"/>
      <c r="AX9" s="1"/>
      <c r="AY9" s="1"/>
      <c r="AZ9" s="1"/>
      <c r="BA9" s="1"/>
      <c r="BB9" s="1"/>
      <c r="BC9" s="16" t="str">
        <f t="shared" si="11"/>
        <v/>
      </c>
      <c r="BD9" s="17" t="str">
        <f t="shared" si="12"/>
        <v/>
      </c>
      <c r="BE9" s="23"/>
      <c r="BF9" s="1" t="str">
        <f t="shared" si="13"/>
        <v/>
      </c>
      <c r="BG9" s="1"/>
      <c r="BH9" s="1"/>
      <c r="BI9" s="1"/>
      <c r="BJ9" s="1"/>
      <c r="BK9" s="1"/>
      <c r="BL9" s="1"/>
      <c r="BM9" s="16" t="str">
        <f t="shared" si="14"/>
        <v/>
      </c>
      <c r="BN9" s="17" t="str">
        <f t="shared" si="15"/>
        <v/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e">
        <f>#REF!</f>
        <v>#REF!</v>
      </c>
      <c r="C10" s="2">
        <f t="shared" si="0"/>
        <v>0</v>
      </c>
      <c r="D10" s="2"/>
      <c r="E10" s="2"/>
      <c r="F10" s="8"/>
      <c r="G10" s="23"/>
      <c r="H10" s="1" t="str">
        <f t="shared" si="28"/>
        <v/>
      </c>
      <c r="I10" s="1"/>
      <c r="J10" s="1"/>
      <c r="K10" s="1"/>
      <c r="L10" s="1"/>
      <c r="M10" s="1"/>
      <c r="N10" s="1"/>
      <c r="O10" s="16" t="str">
        <f t="shared" si="29"/>
        <v/>
      </c>
      <c r="P10" s="17" t="str">
        <f t="shared" si="30"/>
        <v/>
      </c>
      <c r="Q10" s="23"/>
      <c r="R10" s="1" t="str">
        <f t="shared" si="1"/>
        <v/>
      </c>
      <c r="S10" s="1"/>
      <c r="T10" s="1"/>
      <c r="U10" s="1"/>
      <c r="V10" s="1"/>
      <c r="W10" s="1"/>
      <c r="X10" s="1"/>
      <c r="Y10" s="16" t="str">
        <f t="shared" si="2"/>
        <v/>
      </c>
      <c r="Z10" s="17" t="str">
        <f t="shared" si="3"/>
        <v/>
      </c>
      <c r="AA10" s="23"/>
      <c r="AB10" s="1" t="str">
        <f t="shared" si="4"/>
        <v/>
      </c>
      <c r="AC10" s="1"/>
      <c r="AD10" s="1"/>
      <c r="AE10" s="1"/>
      <c r="AF10" s="1"/>
      <c r="AG10" s="1"/>
      <c r="AH10" s="1"/>
      <c r="AI10" s="16" t="str">
        <f t="shared" si="5"/>
        <v/>
      </c>
      <c r="AJ10" s="17" t="str">
        <f t="shared" si="6"/>
        <v/>
      </c>
      <c r="AK10" s="23"/>
      <c r="AL10" s="1" t="str">
        <f t="shared" si="7"/>
        <v/>
      </c>
      <c r="AM10" s="1"/>
      <c r="AN10" s="1"/>
      <c r="AO10" s="1"/>
      <c r="AP10" s="1"/>
      <c r="AQ10" s="1"/>
      <c r="AR10" s="1"/>
      <c r="AS10" s="16" t="str">
        <f t="shared" si="8"/>
        <v/>
      </c>
      <c r="AT10" s="17" t="str">
        <f t="shared" si="9"/>
        <v/>
      </c>
      <c r="AU10" s="23"/>
      <c r="AV10" s="1" t="str">
        <f t="shared" si="10"/>
        <v/>
      </c>
      <c r="AW10" s="1"/>
      <c r="AX10" s="1"/>
      <c r="AY10" s="1"/>
      <c r="AZ10" s="1"/>
      <c r="BA10" s="1"/>
      <c r="BB10" s="1"/>
      <c r="BC10" s="16" t="str">
        <f t="shared" si="11"/>
        <v/>
      </c>
      <c r="BD10" s="17" t="str">
        <f t="shared" si="12"/>
        <v/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e">
        <f>#REF!</f>
        <v>#REF!</v>
      </c>
      <c r="C11" s="2">
        <f t="shared" si="0"/>
        <v>0</v>
      </c>
      <c r="D11" s="2"/>
      <c r="E11" s="2"/>
      <c r="F11" s="8"/>
      <c r="G11" s="23"/>
      <c r="H11" s="1" t="str">
        <f t="shared" si="28"/>
        <v/>
      </c>
      <c r="I11" s="1"/>
      <c r="J11" s="1"/>
      <c r="K11" s="1"/>
      <c r="L11" s="1"/>
      <c r="M11" s="1"/>
      <c r="N11" s="1"/>
      <c r="O11" s="16" t="str">
        <f t="shared" si="29"/>
        <v/>
      </c>
      <c r="P11" s="17" t="str">
        <f t="shared" si="30"/>
        <v/>
      </c>
      <c r="Q11" s="23"/>
      <c r="R11" s="1" t="str">
        <f t="shared" si="1"/>
        <v/>
      </c>
      <c r="S11" s="1"/>
      <c r="T11" s="1"/>
      <c r="U11" s="1"/>
      <c r="V11" s="1"/>
      <c r="W11" s="1"/>
      <c r="X11" s="1"/>
      <c r="Y11" s="16" t="str">
        <f t="shared" si="2"/>
        <v/>
      </c>
      <c r="Z11" s="17" t="str">
        <f t="shared" si="3"/>
        <v/>
      </c>
      <c r="AA11" s="23"/>
      <c r="AB11" s="1" t="str">
        <f t="shared" si="4"/>
        <v/>
      </c>
      <c r="AC11" s="1"/>
      <c r="AD11" s="1"/>
      <c r="AE11" s="1"/>
      <c r="AF11" s="1"/>
      <c r="AG11" s="1"/>
      <c r="AH11" s="1"/>
      <c r="AI11" s="16" t="str">
        <f t="shared" si="5"/>
        <v/>
      </c>
      <c r="AJ11" s="17" t="str">
        <f t="shared" si="6"/>
        <v/>
      </c>
      <c r="AK11" s="23"/>
      <c r="AL11" s="1" t="str">
        <f t="shared" si="7"/>
        <v/>
      </c>
      <c r="AM11" s="1"/>
      <c r="AN11" s="1"/>
      <c r="AO11" s="1"/>
      <c r="AP11" s="1"/>
      <c r="AQ11" s="1"/>
      <c r="AR11" s="1"/>
      <c r="AS11" s="16" t="str">
        <f t="shared" si="8"/>
        <v/>
      </c>
      <c r="AT11" s="17" t="str">
        <f t="shared" si="9"/>
        <v/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e">
        <f>#REF!</f>
        <v>#REF!</v>
      </c>
      <c r="C12" s="2">
        <f t="shared" si="0"/>
        <v>0</v>
      </c>
      <c r="D12" s="2"/>
      <c r="E12" s="2"/>
      <c r="F12" s="8"/>
      <c r="G12" s="23"/>
      <c r="H12" s="1" t="str">
        <f t="shared" si="28"/>
        <v/>
      </c>
      <c r="I12" s="1"/>
      <c r="J12" s="1"/>
      <c r="K12" s="1"/>
      <c r="L12" s="1"/>
      <c r="M12" s="1"/>
      <c r="N12" s="1"/>
      <c r="O12" s="18" t="str">
        <f t="shared" si="29"/>
        <v/>
      </c>
      <c r="P12" s="19" t="str">
        <f t="shared" si="30"/>
        <v/>
      </c>
      <c r="Q12" s="23"/>
      <c r="R12" s="1" t="str">
        <f t="shared" si="1"/>
        <v/>
      </c>
      <c r="S12" s="1"/>
      <c r="T12" s="1"/>
      <c r="U12" s="1"/>
      <c r="V12" s="1"/>
      <c r="W12" s="1"/>
      <c r="X12" s="1"/>
      <c r="Y12" s="18" t="str">
        <f t="shared" si="2"/>
        <v/>
      </c>
      <c r="Z12" s="19" t="str">
        <f t="shared" si="3"/>
        <v/>
      </c>
      <c r="AA12" s="23"/>
      <c r="AB12" s="1" t="str">
        <f t="shared" si="4"/>
        <v/>
      </c>
      <c r="AC12" s="1"/>
      <c r="AD12" s="1"/>
      <c r="AE12" s="1"/>
      <c r="AF12" s="1"/>
      <c r="AG12" s="1"/>
      <c r="AH12" s="1"/>
      <c r="AI12" s="18" t="str">
        <f t="shared" si="5"/>
        <v/>
      </c>
      <c r="AJ12" s="19" t="str">
        <f t="shared" si="6"/>
        <v/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e">
        <f>#REF!</f>
        <v>#REF!</v>
      </c>
      <c r="C13" s="2">
        <f t="shared" si="0"/>
        <v>0</v>
      </c>
      <c r="D13" s="2"/>
      <c r="E13" s="2"/>
      <c r="F13" s="8"/>
      <c r="G13" s="23"/>
      <c r="H13" s="1" t="str">
        <f t="shared" si="28"/>
        <v/>
      </c>
      <c r="I13" s="1"/>
      <c r="J13" s="1"/>
      <c r="K13" s="1"/>
      <c r="L13" s="1"/>
      <c r="M13" s="1"/>
      <c r="N13" s="1"/>
      <c r="O13" s="18" t="str">
        <f t="shared" si="29"/>
        <v/>
      </c>
      <c r="P13" s="19" t="str">
        <f t="shared" si="30"/>
        <v/>
      </c>
      <c r="Q13" s="23"/>
      <c r="R13" s="1" t="str">
        <f t="shared" si="1"/>
        <v/>
      </c>
      <c r="S13" s="1"/>
      <c r="T13" s="1"/>
      <c r="U13" s="1"/>
      <c r="V13" s="1"/>
      <c r="W13" s="1"/>
      <c r="X13" s="1"/>
      <c r="Y13" s="18" t="str">
        <f t="shared" si="2"/>
        <v/>
      </c>
      <c r="Z13" s="19" t="str">
        <f t="shared" si="3"/>
        <v/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e">
        <f>#REF!</f>
        <v>#REF!</v>
      </c>
      <c r="C14" s="2">
        <f t="shared" si="0"/>
        <v>0</v>
      </c>
      <c r="D14" s="2"/>
      <c r="E14" s="2"/>
      <c r="F14" s="9"/>
      <c r="G14" s="24"/>
      <c r="H14" s="25" t="str">
        <f t="shared" si="28"/>
        <v/>
      </c>
      <c r="I14" s="25"/>
      <c r="J14" s="25"/>
      <c r="K14" s="10"/>
      <c r="L14" s="10"/>
      <c r="M14" s="10"/>
      <c r="N14" s="10"/>
      <c r="O14" s="20" t="str">
        <f t="shared" si="29"/>
        <v/>
      </c>
      <c r="P14" s="21" t="str">
        <f t="shared" si="30"/>
        <v/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Manufacturing Technology and Management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1</v>
      </c>
      <c r="D19" s="3"/>
      <c r="E19" s="3"/>
      <c r="F19" s="8">
        <v>1</v>
      </c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/>
      <c r="AB19" s="1" t="str">
        <f t="shared" ref="AB19:AB28" si="38">IF(ISNUMBER(AC19),S19-AC19+AA19,"")</f>
        <v/>
      </c>
      <c r="AC19" s="1"/>
      <c r="AD19" s="1"/>
      <c r="AE19" s="4"/>
      <c r="AF19" s="4"/>
      <c r="AG19" s="4"/>
      <c r="AH19" s="5"/>
      <c r="AI19" s="16" t="str">
        <f t="shared" ref="AI19:AI28" si="39">IF(AC19="","",((AD19+AE19+AF19+AG19)/AC19))</f>
        <v/>
      </c>
      <c r="AJ19" s="17" t="str">
        <f t="shared" ref="AJ19:AJ28" si="40">IF(AC19="","",(AG19/AC19))</f>
        <v/>
      </c>
      <c r="AK19" s="22"/>
      <c r="AL19" s="1" t="str">
        <f t="shared" ref="AL19:AL28" si="41">IF(ISNUMBER(AM19),AC19-AM19+AK19,"")</f>
        <v/>
      </c>
      <c r="AM19" s="1"/>
      <c r="AN19" s="1"/>
      <c r="AO19" s="4"/>
      <c r="AP19" s="4"/>
      <c r="AQ19" s="4"/>
      <c r="AR19" s="5"/>
      <c r="AS19" s="16" t="str">
        <f t="shared" ref="AS19:AS28" si="42">IF(AM19="","",((AN19+AO19+AP19+AQ19)/AM19))</f>
        <v/>
      </c>
      <c r="AT19" s="17" t="str">
        <f t="shared" ref="AT19:AT28" si="43">IF(AM19="","",(AQ19/AM19))</f>
        <v/>
      </c>
      <c r="AU19" s="22"/>
      <c r="AV19" s="1" t="str">
        <f t="shared" ref="AV19:AV28" si="44">IF(ISNUMBER(AW19),AM19-AW19+AU19,"")</f>
        <v/>
      </c>
      <c r="AW19" s="1"/>
      <c r="AX19" s="1"/>
      <c r="AY19" s="4"/>
      <c r="AZ19" s="4"/>
      <c r="BA19" s="4"/>
      <c r="BB19" s="5"/>
      <c r="BC19" s="16" t="str">
        <f t="shared" ref="BC19:BC28" si="45">IF(AW19="","",((AX19+AY19+AZ19+BA19)/AW19))</f>
        <v/>
      </c>
      <c r="BD19" s="17" t="str">
        <f t="shared" ref="BD19:BD28" si="46">IF(AW19="","",(BA19/AW19))</f>
        <v/>
      </c>
      <c r="BE19" s="22"/>
      <c r="BF19" s="1">
        <f t="shared" ref="BF19:BF28" si="47">IF(ISNUMBER(BG19),AW19-BG19+BE19,"")</f>
        <v>-1</v>
      </c>
      <c r="BG19" s="1">
        <v>1</v>
      </c>
      <c r="BH19" s="1"/>
      <c r="BI19" s="4"/>
      <c r="BJ19" s="4"/>
      <c r="BK19" s="4"/>
      <c r="BL19" s="5">
        <v>1</v>
      </c>
      <c r="BM19" s="16">
        <f t="shared" ref="BM19:BM28" si="48">IF(BG19="","",((BH19+BI19+BJ19+BK19)/BG19))</f>
        <v>0</v>
      </c>
      <c r="BN19" s="17">
        <f t="shared" ref="BN19:BN28" si="49">IF(BG19="","",(BK19/BG19))</f>
        <v>0</v>
      </c>
      <c r="BO19" s="22"/>
      <c r="BP19" s="1">
        <f t="shared" ref="BP19:BP28" si="50">IF(ISNUMBER(BQ19),BG19-BQ19+BO19,"")</f>
        <v>0</v>
      </c>
      <c r="BQ19" s="1">
        <v>1</v>
      </c>
      <c r="BR19" s="1"/>
      <c r="BS19" s="4"/>
      <c r="BT19" s="4"/>
      <c r="BU19" s="4"/>
      <c r="BV19" s="5">
        <v>1</v>
      </c>
      <c r="BW19" s="16">
        <f t="shared" ref="BW19:BW28" si="51">IF(BQ19="","",((BR19+BS19+BT19+BU19)/BQ19))</f>
        <v>0</v>
      </c>
      <c r="BX19" s="17">
        <f t="shared" ref="BX19:BX28" si="52">IF(BQ19="","",(BU19/BQ19))</f>
        <v>0</v>
      </c>
      <c r="BY19" s="22"/>
      <c r="BZ19" s="1">
        <f t="shared" ref="BZ19:BZ28" si="53">IF(ISNUMBER(CA19),BQ19-CA19+BY19,"")</f>
        <v>0</v>
      </c>
      <c r="CA19" s="1">
        <v>1</v>
      </c>
      <c r="CB19" s="1"/>
      <c r="CC19" s="4"/>
      <c r="CD19" s="4"/>
      <c r="CE19" s="4"/>
      <c r="CF19" s="5">
        <v>1</v>
      </c>
      <c r="CG19" s="16">
        <f t="shared" ref="CG19:CG28" si="54">IF(CA19="","",((CB19+CC19+CD19+CE19)/CA19))</f>
        <v>0</v>
      </c>
      <c r="CH19" s="17">
        <f t="shared" ref="CH19:CH28" si="55">IF(CA19="","",(CE19/CA19))</f>
        <v>0</v>
      </c>
      <c r="CI19" s="22"/>
      <c r="CJ19" s="1">
        <f t="shared" ref="CJ19:CJ28" si="56">IF(ISNUMBER(CK19),CA19-CK19+CI19,"")</f>
        <v>0</v>
      </c>
      <c r="CK19" s="1">
        <v>1</v>
      </c>
      <c r="CL19" s="1"/>
      <c r="CM19" s="4"/>
      <c r="CN19" s="4"/>
      <c r="CO19" s="4"/>
      <c r="CP19" s="5">
        <v>1</v>
      </c>
      <c r="CQ19" s="16">
        <f t="shared" ref="CQ19:CQ28" si="57">IF(CK19="","",((CL19+CM19+CN19+CO19)/CK19))</f>
        <v>0</v>
      </c>
      <c r="CR19" s="17">
        <f t="shared" ref="CR19:CR28" si="58">IF(CK19="","",(CO19/CK19))</f>
        <v>0</v>
      </c>
      <c r="CS19" s="22"/>
      <c r="CT19" s="1">
        <f t="shared" ref="CT19:CT28" si="59">IF(ISNUMBER(CU19),CK19-CU19+CS19,"")</f>
        <v>0</v>
      </c>
      <c r="CU19" s="1">
        <v>1</v>
      </c>
      <c r="CV19" s="1"/>
      <c r="CW19" s="4"/>
      <c r="CX19" s="4"/>
      <c r="CY19" s="4"/>
      <c r="CZ19" s="5">
        <v>1</v>
      </c>
      <c r="DA19" s="16">
        <f t="shared" ref="DA19:DA28" si="60">IF(CU19="","",((CV19+CW19+CX19+CY19)/CU19))</f>
        <v>0</v>
      </c>
      <c r="DB19" s="17">
        <f t="shared" ref="DB19:DB28" si="61">IF(CU19="","",(CY19/CU19))</f>
        <v>0</v>
      </c>
    </row>
    <row r="20" spans="2:106" ht="14" x14ac:dyDescent="0.15">
      <c r="B20" s="4" t="s">
        <v>22</v>
      </c>
      <c r="C20" s="2">
        <f t="shared" si="31"/>
        <v>1</v>
      </c>
      <c r="D20" s="2"/>
      <c r="E20" s="2"/>
      <c r="F20" s="8">
        <v>1</v>
      </c>
      <c r="G20" s="23"/>
      <c r="H20" s="1">
        <f t="shared" si="32"/>
        <v>0</v>
      </c>
      <c r="I20" s="1">
        <v>1</v>
      </c>
      <c r="J20" s="1">
        <v>1</v>
      </c>
      <c r="K20" s="1"/>
      <c r="L20" s="1"/>
      <c r="M20" s="1"/>
      <c r="N20" s="1"/>
      <c r="O20" s="16">
        <f t="shared" si="33"/>
        <v>1</v>
      </c>
      <c r="P20" s="17">
        <f t="shared" si="34"/>
        <v>0</v>
      </c>
      <c r="Q20" s="23"/>
      <c r="R20" s="1" t="str">
        <f t="shared" si="35"/>
        <v/>
      </c>
      <c r="S20" s="1"/>
      <c r="T20" s="1"/>
      <c r="U20" s="1"/>
      <c r="V20" s="1"/>
      <c r="W20" s="1"/>
      <c r="X20" s="1"/>
      <c r="Y20" s="16" t="str">
        <f t="shared" si="36"/>
        <v/>
      </c>
      <c r="Z20" s="17" t="str">
        <f t="shared" si="37"/>
        <v/>
      </c>
      <c r="AA20" s="23"/>
      <c r="AB20" s="1" t="str">
        <f t="shared" si="38"/>
        <v/>
      </c>
      <c r="AC20" s="1"/>
      <c r="AD20" s="1"/>
      <c r="AE20" s="1"/>
      <c r="AF20" s="1"/>
      <c r="AG20" s="1"/>
      <c r="AH20" s="1"/>
      <c r="AI20" s="16" t="str">
        <f t="shared" si="39"/>
        <v/>
      </c>
      <c r="AJ20" s="17" t="str">
        <f t="shared" si="40"/>
        <v/>
      </c>
      <c r="AK20" s="23"/>
      <c r="AL20" s="1" t="str">
        <f t="shared" si="41"/>
        <v/>
      </c>
      <c r="AM20" s="1"/>
      <c r="AN20" s="1"/>
      <c r="AO20" s="1"/>
      <c r="AP20" s="1"/>
      <c r="AQ20" s="1"/>
      <c r="AR20" s="1"/>
      <c r="AS20" s="16" t="str">
        <f t="shared" si="42"/>
        <v/>
      </c>
      <c r="AT20" s="17" t="str">
        <f t="shared" si="43"/>
        <v/>
      </c>
      <c r="AU20" s="23"/>
      <c r="AV20" s="1" t="str">
        <f t="shared" si="44"/>
        <v/>
      </c>
      <c r="AW20" s="1"/>
      <c r="AX20" s="1"/>
      <c r="AY20" s="1"/>
      <c r="AZ20" s="1"/>
      <c r="BA20" s="1"/>
      <c r="BB20" s="1"/>
      <c r="BC20" s="16" t="str">
        <f t="shared" si="45"/>
        <v/>
      </c>
      <c r="BD20" s="17" t="str">
        <f t="shared" si="46"/>
        <v/>
      </c>
      <c r="BE20" s="23"/>
      <c r="BF20" s="1" t="str">
        <f t="shared" si="47"/>
        <v/>
      </c>
      <c r="BG20" s="1"/>
      <c r="BH20" s="1"/>
      <c r="BI20" s="1"/>
      <c r="BJ20" s="1"/>
      <c r="BK20" s="1"/>
      <c r="BL20" s="1"/>
      <c r="BM20" s="16" t="str">
        <f t="shared" si="48"/>
        <v/>
      </c>
      <c r="BN20" s="17" t="str">
        <f t="shared" si="49"/>
        <v/>
      </c>
      <c r="BO20" s="23"/>
      <c r="BP20" s="1" t="str">
        <f t="shared" si="50"/>
        <v/>
      </c>
      <c r="BQ20" s="1"/>
      <c r="BR20" s="1"/>
      <c r="BS20" s="1"/>
      <c r="BT20" s="1"/>
      <c r="BU20" s="1"/>
      <c r="BV20" s="1"/>
      <c r="BW20" s="16" t="str">
        <f t="shared" si="51"/>
        <v/>
      </c>
      <c r="BX20" s="17" t="str">
        <f t="shared" si="52"/>
        <v/>
      </c>
      <c r="BY20" s="23"/>
      <c r="BZ20" s="1" t="str">
        <f t="shared" si="53"/>
        <v/>
      </c>
      <c r="CA20" s="1"/>
      <c r="CB20" s="1"/>
      <c r="CC20" s="1"/>
      <c r="CD20" s="1"/>
      <c r="CE20" s="1"/>
      <c r="CF20" s="1"/>
      <c r="CG20" s="16" t="str">
        <f t="shared" si="54"/>
        <v/>
      </c>
      <c r="CH20" s="17" t="str">
        <f t="shared" si="55"/>
        <v/>
      </c>
      <c r="CI20" s="23"/>
      <c r="CJ20" s="1" t="str">
        <f t="shared" si="56"/>
        <v/>
      </c>
      <c r="CK20" s="1"/>
      <c r="CL20" s="1"/>
      <c r="CM20" s="1"/>
      <c r="CN20" s="1"/>
      <c r="CO20" s="1"/>
      <c r="CP20" s="1"/>
      <c r="CQ20" s="16" t="str">
        <f t="shared" si="57"/>
        <v/>
      </c>
      <c r="CR20" s="17" t="str">
        <f t="shared" si="58"/>
        <v/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e">
        <f>#REF!</f>
        <v>#REF!</v>
      </c>
      <c r="C21" s="2">
        <f t="shared" si="31"/>
        <v>0</v>
      </c>
      <c r="D21" s="2"/>
      <c r="E21" s="2"/>
      <c r="F21" s="8"/>
      <c r="G21" s="23"/>
      <c r="H21" s="1" t="str">
        <f t="shared" si="32"/>
        <v/>
      </c>
      <c r="I21" s="1"/>
      <c r="J21" s="1"/>
      <c r="K21" s="1"/>
      <c r="L21" s="1"/>
      <c r="M21" s="1"/>
      <c r="N21" s="1"/>
      <c r="O21" s="16" t="str">
        <f t="shared" si="33"/>
        <v/>
      </c>
      <c r="P21" s="17" t="str">
        <f t="shared" si="34"/>
        <v/>
      </c>
      <c r="Q21" s="23"/>
      <c r="R21" s="1" t="str">
        <f t="shared" si="35"/>
        <v/>
      </c>
      <c r="S21" s="1"/>
      <c r="T21" s="1"/>
      <c r="U21" s="1"/>
      <c r="V21" s="1"/>
      <c r="W21" s="1"/>
      <c r="X21" s="1"/>
      <c r="Y21" s="16" t="str">
        <f t="shared" si="36"/>
        <v/>
      </c>
      <c r="Z21" s="17" t="str">
        <f t="shared" si="37"/>
        <v/>
      </c>
      <c r="AA21" s="23"/>
      <c r="AB21" s="1" t="str">
        <f t="shared" si="38"/>
        <v/>
      </c>
      <c r="AC21" s="1"/>
      <c r="AD21" s="1"/>
      <c r="AE21" s="1"/>
      <c r="AF21" s="1"/>
      <c r="AG21" s="1"/>
      <c r="AH21" s="1"/>
      <c r="AI21" s="16" t="str">
        <f t="shared" si="39"/>
        <v/>
      </c>
      <c r="AJ21" s="17" t="str">
        <f t="shared" si="40"/>
        <v/>
      </c>
      <c r="AK21" s="23"/>
      <c r="AL21" s="1" t="str">
        <f t="shared" si="41"/>
        <v/>
      </c>
      <c r="AM21" s="1"/>
      <c r="AN21" s="1"/>
      <c r="AO21" s="1"/>
      <c r="AP21" s="1"/>
      <c r="AQ21" s="1"/>
      <c r="AR21" s="1"/>
      <c r="AS21" s="16" t="str">
        <f t="shared" si="42"/>
        <v/>
      </c>
      <c r="AT21" s="17" t="str">
        <f t="shared" si="43"/>
        <v/>
      </c>
      <c r="AU21" s="23"/>
      <c r="AV21" s="1" t="str">
        <f t="shared" si="44"/>
        <v/>
      </c>
      <c r="AW21" s="1"/>
      <c r="AX21" s="1"/>
      <c r="AY21" s="1"/>
      <c r="AZ21" s="1"/>
      <c r="BA21" s="1"/>
      <c r="BB21" s="1"/>
      <c r="BC21" s="16" t="str">
        <f t="shared" si="45"/>
        <v/>
      </c>
      <c r="BD21" s="17" t="str">
        <f t="shared" si="46"/>
        <v/>
      </c>
      <c r="BE21" s="23"/>
      <c r="BF21" s="1" t="str">
        <f t="shared" si="47"/>
        <v/>
      </c>
      <c r="BG21" s="1"/>
      <c r="BH21" s="1"/>
      <c r="BI21" s="1"/>
      <c r="BJ21" s="1"/>
      <c r="BK21" s="1"/>
      <c r="BL21" s="1"/>
      <c r="BM21" s="16" t="str">
        <f t="shared" si="48"/>
        <v/>
      </c>
      <c r="BN21" s="17" t="str">
        <f t="shared" si="49"/>
        <v/>
      </c>
      <c r="BO21" s="23"/>
      <c r="BP21" s="1" t="str">
        <f t="shared" si="50"/>
        <v/>
      </c>
      <c r="BQ21" s="1"/>
      <c r="BR21" s="1"/>
      <c r="BS21" s="1"/>
      <c r="BT21" s="1"/>
      <c r="BU21" s="1"/>
      <c r="BV21" s="1"/>
      <c r="BW21" s="16" t="str">
        <f t="shared" si="51"/>
        <v/>
      </c>
      <c r="BX21" s="17" t="str">
        <f t="shared" si="52"/>
        <v/>
      </c>
      <c r="BY21" s="23"/>
      <c r="BZ21" s="1" t="str">
        <f t="shared" si="53"/>
        <v/>
      </c>
      <c r="CA21" s="1"/>
      <c r="CB21" s="1"/>
      <c r="CC21" s="1"/>
      <c r="CD21" s="1"/>
      <c r="CE21" s="1"/>
      <c r="CF21" s="1"/>
      <c r="CG21" s="16" t="str">
        <f t="shared" si="54"/>
        <v/>
      </c>
      <c r="CH21" s="17" t="str">
        <f t="shared" si="55"/>
        <v/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e">
        <f>#REF!</f>
        <v>#REF!</v>
      </c>
      <c r="C22" s="2">
        <f t="shared" si="31"/>
        <v>0</v>
      </c>
      <c r="D22" s="2"/>
      <c r="E22" s="2"/>
      <c r="F22" s="8"/>
      <c r="G22" s="23"/>
      <c r="H22" s="1" t="str">
        <f t="shared" si="32"/>
        <v/>
      </c>
      <c r="I22" s="1"/>
      <c r="J22" s="1"/>
      <c r="K22" s="1"/>
      <c r="L22" s="1"/>
      <c r="M22" s="1"/>
      <c r="N22" s="1"/>
      <c r="O22" s="16" t="str">
        <f t="shared" si="33"/>
        <v/>
      </c>
      <c r="P22" s="17" t="str">
        <f t="shared" si="34"/>
        <v/>
      </c>
      <c r="Q22" s="23"/>
      <c r="R22" s="1" t="str">
        <f t="shared" si="35"/>
        <v/>
      </c>
      <c r="S22" s="1"/>
      <c r="T22" s="1"/>
      <c r="U22" s="1"/>
      <c r="V22" s="1"/>
      <c r="W22" s="1"/>
      <c r="X22" s="1"/>
      <c r="Y22" s="16" t="str">
        <f t="shared" si="36"/>
        <v/>
      </c>
      <c r="Z22" s="17" t="str">
        <f t="shared" si="37"/>
        <v/>
      </c>
      <c r="AA22" s="23"/>
      <c r="AB22" s="1" t="str">
        <f t="shared" si="38"/>
        <v/>
      </c>
      <c r="AC22" s="1"/>
      <c r="AD22" s="1"/>
      <c r="AE22" s="1"/>
      <c r="AF22" s="1"/>
      <c r="AG22" s="1"/>
      <c r="AH22" s="1"/>
      <c r="AI22" s="16" t="str">
        <f t="shared" si="39"/>
        <v/>
      </c>
      <c r="AJ22" s="17" t="str">
        <f t="shared" si="40"/>
        <v/>
      </c>
      <c r="AK22" s="23"/>
      <c r="AL22" s="1" t="str">
        <f t="shared" si="41"/>
        <v/>
      </c>
      <c r="AM22" s="1"/>
      <c r="AN22" s="1"/>
      <c r="AO22" s="1"/>
      <c r="AP22" s="1"/>
      <c r="AQ22" s="1"/>
      <c r="AR22" s="1"/>
      <c r="AS22" s="16" t="str">
        <f t="shared" si="42"/>
        <v/>
      </c>
      <c r="AT22" s="17" t="str">
        <f t="shared" si="43"/>
        <v/>
      </c>
      <c r="AU22" s="23"/>
      <c r="AV22" s="1" t="str">
        <f t="shared" si="44"/>
        <v/>
      </c>
      <c r="AW22" s="1"/>
      <c r="AX22" s="1"/>
      <c r="AY22" s="1"/>
      <c r="AZ22" s="1"/>
      <c r="BA22" s="1"/>
      <c r="BB22" s="1"/>
      <c r="BC22" s="16" t="str">
        <f t="shared" si="45"/>
        <v/>
      </c>
      <c r="BD22" s="17" t="str">
        <f t="shared" si="46"/>
        <v/>
      </c>
      <c r="BE22" s="23"/>
      <c r="BF22" s="1" t="str">
        <f t="shared" si="47"/>
        <v/>
      </c>
      <c r="BG22" s="1"/>
      <c r="BH22" s="1"/>
      <c r="BI22" s="1"/>
      <c r="BJ22" s="1"/>
      <c r="BK22" s="1"/>
      <c r="BL22" s="1"/>
      <c r="BM22" s="16" t="str">
        <f t="shared" si="48"/>
        <v/>
      </c>
      <c r="BN22" s="17" t="str">
        <f t="shared" si="49"/>
        <v/>
      </c>
      <c r="BO22" s="23"/>
      <c r="BP22" s="1" t="str">
        <f t="shared" si="50"/>
        <v/>
      </c>
      <c r="BQ22" s="1"/>
      <c r="BR22" s="1"/>
      <c r="BS22" s="1"/>
      <c r="BT22" s="1"/>
      <c r="BU22" s="1"/>
      <c r="BV22" s="1"/>
      <c r="BW22" s="16" t="str">
        <f t="shared" si="51"/>
        <v/>
      </c>
      <c r="BX22" s="17" t="str">
        <f t="shared" si="52"/>
        <v/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e">
        <f>#REF!</f>
        <v>#REF!</v>
      </c>
      <c r="C23" s="2">
        <f t="shared" si="31"/>
        <v>0</v>
      </c>
      <c r="D23" s="2"/>
      <c r="E23" s="2"/>
      <c r="F23" s="8"/>
      <c r="G23" s="23"/>
      <c r="H23" s="1" t="str">
        <f t="shared" si="32"/>
        <v/>
      </c>
      <c r="I23" s="1"/>
      <c r="J23" s="1"/>
      <c r="K23" s="1"/>
      <c r="L23" s="1"/>
      <c r="M23" s="1"/>
      <c r="N23" s="1"/>
      <c r="O23" s="16" t="str">
        <f t="shared" si="33"/>
        <v/>
      </c>
      <c r="P23" s="17" t="str">
        <f t="shared" si="34"/>
        <v/>
      </c>
      <c r="Q23" s="23"/>
      <c r="R23" s="1" t="str">
        <f t="shared" si="35"/>
        <v/>
      </c>
      <c r="S23" s="1"/>
      <c r="T23" s="1"/>
      <c r="U23" s="1"/>
      <c r="V23" s="1"/>
      <c r="W23" s="1"/>
      <c r="X23" s="1"/>
      <c r="Y23" s="16" t="str">
        <f t="shared" si="36"/>
        <v/>
      </c>
      <c r="Z23" s="17" t="str">
        <f t="shared" si="37"/>
        <v/>
      </c>
      <c r="AA23" s="23"/>
      <c r="AB23" s="1" t="str">
        <f t="shared" si="38"/>
        <v/>
      </c>
      <c r="AC23" s="1"/>
      <c r="AD23" s="1"/>
      <c r="AE23" s="1"/>
      <c r="AF23" s="1"/>
      <c r="AG23" s="1"/>
      <c r="AH23" s="1"/>
      <c r="AI23" s="16" t="str">
        <f t="shared" si="39"/>
        <v/>
      </c>
      <c r="AJ23" s="17" t="str">
        <f t="shared" si="40"/>
        <v/>
      </c>
      <c r="AK23" s="23"/>
      <c r="AL23" s="1" t="str">
        <f t="shared" si="41"/>
        <v/>
      </c>
      <c r="AM23" s="1"/>
      <c r="AN23" s="1"/>
      <c r="AO23" s="1"/>
      <c r="AP23" s="1"/>
      <c r="AQ23" s="1"/>
      <c r="AR23" s="1"/>
      <c r="AS23" s="16" t="str">
        <f t="shared" si="42"/>
        <v/>
      </c>
      <c r="AT23" s="17" t="str">
        <f t="shared" si="43"/>
        <v/>
      </c>
      <c r="AU23" s="23"/>
      <c r="AV23" s="1" t="str">
        <f t="shared" si="44"/>
        <v/>
      </c>
      <c r="AW23" s="1"/>
      <c r="AX23" s="1"/>
      <c r="AY23" s="1"/>
      <c r="AZ23" s="1"/>
      <c r="BA23" s="1"/>
      <c r="BB23" s="1"/>
      <c r="BC23" s="16" t="str">
        <f t="shared" si="45"/>
        <v/>
      </c>
      <c r="BD23" s="17" t="str">
        <f t="shared" si="46"/>
        <v/>
      </c>
      <c r="BE23" s="23"/>
      <c r="BF23" s="1" t="str">
        <f t="shared" si="47"/>
        <v/>
      </c>
      <c r="BG23" s="1"/>
      <c r="BH23" s="1"/>
      <c r="BI23" s="1"/>
      <c r="BJ23" s="1"/>
      <c r="BK23" s="1"/>
      <c r="BL23" s="1"/>
      <c r="BM23" s="16" t="str">
        <f t="shared" si="48"/>
        <v/>
      </c>
      <c r="BN23" s="17" t="str">
        <f t="shared" si="49"/>
        <v/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e">
        <f>#REF!</f>
        <v>#REF!</v>
      </c>
      <c r="C24" s="2">
        <f t="shared" si="31"/>
        <v>0</v>
      </c>
      <c r="D24" s="2"/>
      <c r="E24" s="2"/>
      <c r="F24" s="8"/>
      <c r="G24" s="23"/>
      <c r="H24" s="1" t="str">
        <f t="shared" si="32"/>
        <v/>
      </c>
      <c r="I24" s="1"/>
      <c r="J24" s="1"/>
      <c r="K24" s="1"/>
      <c r="L24" s="1"/>
      <c r="M24" s="1"/>
      <c r="N24" s="1"/>
      <c r="O24" s="16" t="str">
        <f t="shared" si="33"/>
        <v/>
      </c>
      <c r="P24" s="17" t="str">
        <f t="shared" si="34"/>
        <v/>
      </c>
      <c r="Q24" s="23"/>
      <c r="R24" s="1" t="str">
        <f t="shared" si="35"/>
        <v/>
      </c>
      <c r="S24" s="1"/>
      <c r="T24" s="1"/>
      <c r="U24" s="1"/>
      <c r="V24" s="1"/>
      <c r="W24" s="1"/>
      <c r="X24" s="1"/>
      <c r="Y24" s="16" t="str">
        <f t="shared" si="36"/>
        <v/>
      </c>
      <c r="Z24" s="17" t="str">
        <f t="shared" si="37"/>
        <v/>
      </c>
      <c r="AA24" s="23"/>
      <c r="AB24" s="1" t="str">
        <f t="shared" si="38"/>
        <v/>
      </c>
      <c r="AC24" s="1"/>
      <c r="AD24" s="1"/>
      <c r="AE24" s="1"/>
      <c r="AF24" s="1"/>
      <c r="AG24" s="1"/>
      <c r="AH24" s="1"/>
      <c r="AI24" s="16" t="str">
        <f t="shared" si="39"/>
        <v/>
      </c>
      <c r="AJ24" s="17" t="str">
        <f t="shared" si="40"/>
        <v/>
      </c>
      <c r="AK24" s="23"/>
      <c r="AL24" s="1" t="str">
        <f t="shared" si="41"/>
        <v/>
      </c>
      <c r="AM24" s="1"/>
      <c r="AN24" s="1"/>
      <c r="AO24" s="1"/>
      <c r="AP24" s="1"/>
      <c r="AQ24" s="1"/>
      <c r="AR24" s="1"/>
      <c r="AS24" s="16" t="str">
        <f t="shared" si="42"/>
        <v/>
      </c>
      <c r="AT24" s="17" t="str">
        <f t="shared" si="43"/>
        <v/>
      </c>
      <c r="AU24" s="23"/>
      <c r="AV24" s="1" t="str">
        <f t="shared" si="44"/>
        <v/>
      </c>
      <c r="AW24" s="1"/>
      <c r="AX24" s="1"/>
      <c r="AY24" s="1"/>
      <c r="AZ24" s="1"/>
      <c r="BA24" s="1"/>
      <c r="BB24" s="1"/>
      <c r="BC24" s="16" t="str">
        <f t="shared" si="45"/>
        <v/>
      </c>
      <c r="BD24" s="17" t="str">
        <f t="shared" si="46"/>
        <v/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e">
        <f>#REF!</f>
        <v>#REF!</v>
      </c>
      <c r="C25" s="2">
        <f t="shared" si="31"/>
        <v>0</v>
      </c>
      <c r="D25" s="2"/>
      <c r="E25" s="2"/>
      <c r="F25" s="8"/>
      <c r="G25" s="23"/>
      <c r="H25" s="1" t="str">
        <f t="shared" si="32"/>
        <v/>
      </c>
      <c r="I25" s="1"/>
      <c r="J25" s="1"/>
      <c r="K25" s="1"/>
      <c r="L25" s="1"/>
      <c r="M25" s="1"/>
      <c r="N25" s="1"/>
      <c r="O25" s="16" t="str">
        <f t="shared" si="33"/>
        <v/>
      </c>
      <c r="P25" s="17" t="str">
        <f t="shared" si="34"/>
        <v/>
      </c>
      <c r="Q25" s="23"/>
      <c r="R25" s="1" t="str">
        <f t="shared" si="35"/>
        <v/>
      </c>
      <c r="S25" s="1"/>
      <c r="T25" s="1"/>
      <c r="U25" s="1"/>
      <c r="V25" s="1"/>
      <c r="W25" s="1"/>
      <c r="X25" s="1"/>
      <c r="Y25" s="16" t="str">
        <f t="shared" si="36"/>
        <v/>
      </c>
      <c r="Z25" s="17" t="str">
        <f t="shared" si="37"/>
        <v/>
      </c>
      <c r="AA25" s="23"/>
      <c r="AB25" s="1" t="str">
        <f t="shared" si="38"/>
        <v/>
      </c>
      <c r="AC25" s="1"/>
      <c r="AD25" s="1"/>
      <c r="AE25" s="1"/>
      <c r="AF25" s="1"/>
      <c r="AG25" s="1"/>
      <c r="AH25" s="1"/>
      <c r="AI25" s="16" t="str">
        <f t="shared" si="39"/>
        <v/>
      </c>
      <c r="AJ25" s="17" t="str">
        <f t="shared" si="40"/>
        <v/>
      </c>
      <c r="AK25" s="23"/>
      <c r="AL25" s="1" t="str">
        <f t="shared" si="41"/>
        <v/>
      </c>
      <c r="AM25" s="1"/>
      <c r="AN25" s="1"/>
      <c r="AO25" s="1"/>
      <c r="AP25" s="1"/>
      <c r="AQ25" s="1"/>
      <c r="AR25" s="1"/>
      <c r="AS25" s="16" t="str">
        <f t="shared" si="42"/>
        <v/>
      </c>
      <c r="AT25" s="17" t="str">
        <f t="shared" si="43"/>
        <v/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e">
        <f>#REF!</f>
        <v>#REF!</v>
      </c>
      <c r="C26" s="2">
        <f t="shared" si="31"/>
        <v>0</v>
      </c>
      <c r="D26" s="2"/>
      <c r="E26" s="2"/>
      <c r="F26" s="8"/>
      <c r="G26" s="23"/>
      <c r="H26" s="1" t="str">
        <f t="shared" si="32"/>
        <v/>
      </c>
      <c r="I26" s="1"/>
      <c r="J26" s="1"/>
      <c r="K26" s="1"/>
      <c r="L26" s="1"/>
      <c r="M26" s="1"/>
      <c r="N26" s="1"/>
      <c r="O26" s="18" t="str">
        <f t="shared" si="33"/>
        <v/>
      </c>
      <c r="P26" s="19" t="str">
        <f t="shared" si="34"/>
        <v/>
      </c>
      <c r="Q26" s="23"/>
      <c r="R26" s="1" t="str">
        <f t="shared" si="35"/>
        <v/>
      </c>
      <c r="S26" s="1"/>
      <c r="T26" s="1"/>
      <c r="U26" s="1"/>
      <c r="V26" s="1"/>
      <c r="W26" s="1"/>
      <c r="X26" s="1"/>
      <c r="Y26" s="18" t="str">
        <f t="shared" si="36"/>
        <v/>
      </c>
      <c r="Z26" s="19" t="str">
        <f t="shared" si="37"/>
        <v/>
      </c>
      <c r="AA26" s="23"/>
      <c r="AB26" s="1" t="str">
        <f t="shared" si="38"/>
        <v/>
      </c>
      <c r="AC26" s="1"/>
      <c r="AD26" s="1"/>
      <c r="AE26" s="1"/>
      <c r="AF26" s="1"/>
      <c r="AG26" s="1"/>
      <c r="AH26" s="1"/>
      <c r="AI26" s="18" t="str">
        <f t="shared" si="39"/>
        <v/>
      </c>
      <c r="AJ26" s="19" t="str">
        <f t="shared" si="40"/>
        <v/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e">
        <f>#REF!</f>
        <v>#REF!</v>
      </c>
      <c r="C27" s="2">
        <f t="shared" si="31"/>
        <v>0</v>
      </c>
      <c r="D27" s="2"/>
      <c r="E27" s="2"/>
      <c r="F27" s="8"/>
      <c r="G27" s="23"/>
      <c r="H27" s="1" t="str">
        <f t="shared" si="32"/>
        <v/>
      </c>
      <c r="I27" s="1"/>
      <c r="J27" s="1"/>
      <c r="K27" s="1"/>
      <c r="L27" s="1"/>
      <c r="M27" s="1"/>
      <c r="N27" s="1"/>
      <c r="O27" s="18" t="str">
        <f t="shared" si="33"/>
        <v/>
      </c>
      <c r="P27" s="19" t="str">
        <f t="shared" si="34"/>
        <v/>
      </c>
      <c r="Q27" s="23"/>
      <c r="R27" s="1" t="str">
        <f t="shared" si="35"/>
        <v/>
      </c>
      <c r="S27" s="1"/>
      <c r="T27" s="1"/>
      <c r="U27" s="1"/>
      <c r="V27" s="1"/>
      <c r="W27" s="1"/>
      <c r="X27" s="1"/>
      <c r="Y27" s="18" t="str">
        <f t="shared" si="36"/>
        <v/>
      </c>
      <c r="Z27" s="19" t="str">
        <f t="shared" si="37"/>
        <v/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e">
        <f>#REF!</f>
        <v>#REF!</v>
      </c>
      <c r="C28" s="2">
        <f t="shared" si="31"/>
        <v>0</v>
      </c>
      <c r="D28" s="2"/>
      <c r="E28" s="2"/>
      <c r="F28" s="9"/>
      <c r="G28" s="24"/>
      <c r="H28" s="25" t="str">
        <f t="shared" si="32"/>
        <v/>
      </c>
      <c r="I28" s="25"/>
      <c r="J28" s="25"/>
      <c r="K28" s="10"/>
      <c r="L28" s="10"/>
      <c r="M28" s="10"/>
      <c r="N28" s="10"/>
      <c r="O28" s="20" t="str">
        <f t="shared" si="33"/>
        <v/>
      </c>
      <c r="P28" s="21" t="str">
        <f t="shared" si="34"/>
        <v/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5.1640625" style="6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45</v>
      </c>
    </row>
    <row r="2" spans="1:90" x14ac:dyDescent="0.15">
      <c r="B2" t="str">
        <f>"Freshmen Retention - "&amp;$A$1</f>
        <v>Freshmen Retention - Students Who Received a Subsidized Stafford Loan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125</v>
      </c>
      <c r="D5" s="53"/>
      <c r="E5" s="53"/>
      <c r="F5" s="48">
        <v>125</v>
      </c>
      <c r="G5" s="54">
        <v>100</v>
      </c>
      <c r="H5" s="55"/>
      <c r="I5" s="55">
        <v>3</v>
      </c>
      <c r="J5" s="55"/>
      <c r="K5" s="55">
        <v>22</v>
      </c>
      <c r="L5" s="49">
        <f t="shared" ref="L5:L10" si="1">IF($F5="","",((G5+H5+I5+J5)/$F5))</f>
        <v>0.82399999999999995</v>
      </c>
      <c r="M5" s="50">
        <f t="shared" ref="M5:M10" si="2">IF($F5="","",(J5/$F5))</f>
        <v>0</v>
      </c>
      <c r="N5" s="54">
        <v>91</v>
      </c>
      <c r="O5" s="55">
        <v>1</v>
      </c>
      <c r="P5" s="55"/>
      <c r="Q5" s="55"/>
      <c r="R5" s="55">
        <v>33</v>
      </c>
      <c r="S5" s="49">
        <f t="shared" ref="S5:S11" si="3">IF($F5="","",((N5+O5+P5+Q5)/$F5))</f>
        <v>0.73599999999999999</v>
      </c>
      <c r="T5" s="50">
        <f t="shared" ref="T5:T11" si="4">IF($F5="","",(Q5/$F5))</f>
        <v>0</v>
      </c>
      <c r="U5" s="54">
        <v>88</v>
      </c>
      <c r="V5" s="55"/>
      <c r="W5" s="55"/>
      <c r="X5" s="55">
        <v>2</v>
      </c>
      <c r="Y5" s="55">
        <v>35</v>
      </c>
      <c r="Z5" s="49">
        <f t="shared" ref="Z5:Z11" si="5">IF($F5="","",((U5+V5+W5+X5)/$F5))</f>
        <v>0.72</v>
      </c>
      <c r="AA5" s="50">
        <f t="shared" ref="AA5:AA11" si="6">IF($F5="","",(X5/$F5))</f>
        <v>1.6E-2</v>
      </c>
      <c r="AB5" s="54">
        <v>46</v>
      </c>
      <c r="AC5" s="55"/>
      <c r="AD5" s="55">
        <v>2</v>
      </c>
      <c r="AE5" s="55">
        <v>41</v>
      </c>
      <c r="AF5" s="55">
        <v>36</v>
      </c>
      <c r="AG5" s="49">
        <f t="shared" ref="AG5:AG11" si="7">IF($F5="","",((AB5+AC5+AD5+AE5)/$F5))</f>
        <v>0.71199999999999997</v>
      </c>
      <c r="AH5" s="50">
        <f t="shared" ref="AH5:AH11" si="8">IF($F5="","",(AE5/$F5))</f>
        <v>0.32800000000000001</v>
      </c>
      <c r="AI5" s="54">
        <v>4</v>
      </c>
      <c r="AJ5" s="55"/>
      <c r="AK5" s="55">
        <v>3</v>
      </c>
      <c r="AL5" s="55">
        <v>75</v>
      </c>
      <c r="AM5" s="55">
        <v>43</v>
      </c>
      <c r="AN5" s="49">
        <f t="shared" ref="AN5:AN11" si="9">IF($F5="","",((AI5+AJ5+AK5+AL5)/$F5))</f>
        <v>0.65600000000000003</v>
      </c>
      <c r="AO5" s="50">
        <f t="shared" ref="AO5:AO11" si="10">IF($F5="","",(AL5/$F5))</f>
        <v>0.6</v>
      </c>
      <c r="AP5" s="54">
        <v>2</v>
      </c>
      <c r="AQ5" s="55"/>
      <c r="AR5" s="55"/>
      <c r="AS5" s="55">
        <v>80</v>
      </c>
      <c r="AT5" s="55">
        <v>43</v>
      </c>
      <c r="AU5" s="49">
        <f t="shared" ref="AU5:AU11" si="11">IF($F5="","",((AP5+AQ5+AR5+AS5)/$F5))</f>
        <v>0.65600000000000003</v>
      </c>
      <c r="AV5" s="50">
        <f t="shared" ref="AV5:AV11" si="12">IF($F5="","",(AS5/$F5))</f>
        <v>0.64</v>
      </c>
      <c r="AW5" s="54">
        <v>1</v>
      </c>
      <c r="AX5" s="55"/>
      <c r="AY5" s="55">
        <v>1</v>
      </c>
      <c r="AZ5" s="55">
        <v>81</v>
      </c>
      <c r="BA5" s="55">
        <v>42</v>
      </c>
      <c r="BB5" s="49">
        <f t="shared" ref="BB5:BB11" si="13">IF($F5="","",((AW5+AX5+AY5+AZ5)/$F5))</f>
        <v>0.66400000000000003</v>
      </c>
      <c r="BC5" s="50">
        <f t="shared" ref="BC5:BC11" si="14">IF($F5="","",(AZ5/$F5))</f>
        <v>0.64800000000000002</v>
      </c>
      <c r="BD5" s="54">
        <v>1</v>
      </c>
      <c r="BE5" s="55"/>
      <c r="BF5" s="55"/>
      <c r="BG5" s="55">
        <v>81</v>
      </c>
      <c r="BH5" s="55">
        <v>43</v>
      </c>
      <c r="BI5" s="49">
        <f t="shared" ref="BI5:BI11" si="15">IF($F5="","",((BD5+BE5+BF5+BG5)/$F5))</f>
        <v>0.65600000000000003</v>
      </c>
      <c r="BJ5" s="50">
        <f t="shared" ref="BJ5:BJ11" si="16">IF($F5="","",(BG5/$F5))</f>
        <v>0.64800000000000002</v>
      </c>
      <c r="BK5" s="54"/>
      <c r="BL5" s="55"/>
      <c r="BM5" s="55"/>
      <c r="BN5" s="55">
        <v>82</v>
      </c>
      <c r="BO5" s="55">
        <f>F5-BN5</f>
        <v>43</v>
      </c>
      <c r="BP5" s="49">
        <f t="shared" ref="BP5:BP11" si="17">IF($F5="","",((BK5+BL5+BM5+BN5)/$F5))</f>
        <v>0.65600000000000003</v>
      </c>
      <c r="BQ5" s="50">
        <f t="shared" ref="BQ5:BQ11" si="18">IF($F5="","",(BN5/$F5))</f>
        <v>0.65600000000000003</v>
      </c>
      <c r="BR5" s="54"/>
      <c r="BS5" s="55"/>
      <c r="BT5" s="55"/>
      <c r="BU5" s="55">
        <v>82</v>
      </c>
      <c r="BV5" s="55">
        <v>43</v>
      </c>
      <c r="BW5" s="49">
        <f t="shared" ref="BW5:BW11" si="19">IF($F5="","",((BR5+BS5+BT5+BU5)/$F5))</f>
        <v>0.65600000000000003</v>
      </c>
      <c r="BX5" s="49">
        <f t="shared" ref="BX5:BX11" si="20">IF($F5="","",(BU5/$F5))</f>
        <v>0.65600000000000003</v>
      </c>
      <c r="BY5" s="54"/>
      <c r="BZ5" s="55"/>
      <c r="CA5" s="55"/>
      <c r="CB5" s="55">
        <v>82</v>
      </c>
      <c r="CC5" s="55">
        <v>43</v>
      </c>
      <c r="CD5" s="49">
        <f t="shared" ref="CD5:CD11" si="21">IF($F5="","",((BY5+BZ5+CA5+CB5)/$F5))</f>
        <v>0.65600000000000003</v>
      </c>
      <c r="CE5" s="49">
        <f t="shared" ref="CE5:CE11" si="22">IF($F5="","",(CB5/$F5))</f>
        <v>0.65600000000000003</v>
      </c>
      <c r="CF5" s="54"/>
      <c r="CG5" s="55"/>
      <c r="CH5" s="55"/>
      <c r="CI5" s="55">
        <v>82</v>
      </c>
      <c r="CJ5" s="55">
        <v>43</v>
      </c>
      <c r="CK5" s="49">
        <f t="shared" ref="CK5:CK11" si="23">IF($F5="","",((CF5+CG5+CH5+CI5)/$F5))</f>
        <v>0.65600000000000003</v>
      </c>
      <c r="CL5" s="49">
        <f t="shared" ref="CL5:CL11" si="24">IF($F5="","",(CI5/$F5))</f>
        <v>0.65600000000000003</v>
      </c>
    </row>
    <row r="6" spans="1:90" s="52" customFormat="1" ht="14" x14ac:dyDescent="0.15">
      <c r="B6" s="47" t="s">
        <v>25</v>
      </c>
      <c r="C6" s="53">
        <f t="shared" si="0"/>
        <v>109</v>
      </c>
      <c r="D6" s="53"/>
      <c r="E6" s="53"/>
      <c r="F6" s="48">
        <v>109</v>
      </c>
      <c r="G6" s="54">
        <v>91</v>
      </c>
      <c r="H6" s="55"/>
      <c r="I6" s="55">
        <v>3</v>
      </c>
      <c r="J6" s="55"/>
      <c r="K6" s="55">
        <v>15</v>
      </c>
      <c r="L6" s="49">
        <f t="shared" si="1"/>
        <v>0.86238532110091748</v>
      </c>
      <c r="M6" s="50">
        <f t="shared" si="2"/>
        <v>0</v>
      </c>
      <c r="N6" s="54">
        <v>84</v>
      </c>
      <c r="O6" s="55"/>
      <c r="P6" s="55">
        <v>3</v>
      </c>
      <c r="Q6" s="55"/>
      <c r="R6" s="55">
        <v>22</v>
      </c>
      <c r="S6" s="49">
        <f t="shared" si="3"/>
        <v>0.79816513761467889</v>
      </c>
      <c r="T6" s="50">
        <f t="shared" si="4"/>
        <v>0</v>
      </c>
      <c r="U6" s="54">
        <v>71</v>
      </c>
      <c r="V6" s="55">
        <v>1</v>
      </c>
      <c r="W6" s="55">
        <v>7</v>
      </c>
      <c r="X6" s="55">
        <v>1</v>
      </c>
      <c r="Y6" s="55">
        <v>29</v>
      </c>
      <c r="Z6" s="49">
        <f t="shared" si="5"/>
        <v>0.73394495412844041</v>
      </c>
      <c r="AA6" s="50">
        <f t="shared" si="6"/>
        <v>9.1743119266055051E-3</v>
      </c>
      <c r="AB6" s="54">
        <v>39</v>
      </c>
      <c r="AC6" s="55"/>
      <c r="AD6" s="55">
        <v>4</v>
      </c>
      <c r="AE6" s="55">
        <v>35</v>
      </c>
      <c r="AF6" s="55">
        <v>31</v>
      </c>
      <c r="AG6" s="49">
        <f t="shared" si="7"/>
        <v>0.7155963302752294</v>
      </c>
      <c r="AH6" s="50">
        <f t="shared" si="8"/>
        <v>0.32110091743119268</v>
      </c>
      <c r="AI6" s="54">
        <v>9</v>
      </c>
      <c r="AJ6" s="55"/>
      <c r="AK6" s="55">
        <v>4</v>
      </c>
      <c r="AL6" s="55">
        <v>60</v>
      </c>
      <c r="AM6" s="55">
        <v>36</v>
      </c>
      <c r="AN6" s="49">
        <f t="shared" si="9"/>
        <v>0.66972477064220182</v>
      </c>
      <c r="AO6" s="50">
        <f t="shared" si="10"/>
        <v>0.55045871559633031</v>
      </c>
      <c r="AP6" s="54">
        <v>3</v>
      </c>
      <c r="AQ6" s="55"/>
      <c r="AR6" s="55">
        <v>1</v>
      </c>
      <c r="AS6" s="55">
        <v>66</v>
      </c>
      <c r="AT6" s="55">
        <v>39</v>
      </c>
      <c r="AU6" s="49">
        <f t="shared" si="11"/>
        <v>0.64220183486238536</v>
      </c>
      <c r="AV6" s="50">
        <f t="shared" si="12"/>
        <v>0.60550458715596334</v>
      </c>
      <c r="AW6" s="54">
        <v>4</v>
      </c>
      <c r="AX6" s="55"/>
      <c r="AY6" s="55"/>
      <c r="AZ6" s="55">
        <v>67</v>
      </c>
      <c r="BA6" s="55">
        <v>38</v>
      </c>
      <c r="BB6" s="49">
        <f t="shared" si="13"/>
        <v>0.65137614678899081</v>
      </c>
      <c r="BC6" s="50">
        <f t="shared" si="14"/>
        <v>0.61467889908256879</v>
      </c>
      <c r="BD6" s="54"/>
      <c r="BE6" s="55"/>
      <c r="BF6" s="55">
        <v>1</v>
      </c>
      <c r="BG6" s="55">
        <v>68</v>
      </c>
      <c r="BH6" s="55">
        <f>F6-(BF6+BG6)</f>
        <v>40</v>
      </c>
      <c r="BI6" s="49">
        <f t="shared" si="15"/>
        <v>0.6330275229357798</v>
      </c>
      <c r="BJ6" s="50">
        <f t="shared" si="16"/>
        <v>0.62385321100917435</v>
      </c>
      <c r="BK6" s="54"/>
      <c r="BL6" s="55"/>
      <c r="BM6" s="55"/>
      <c r="BN6" s="55">
        <v>68</v>
      </c>
      <c r="BO6" s="55">
        <f>F6-BN6</f>
        <v>41</v>
      </c>
      <c r="BP6" s="49">
        <f t="shared" si="17"/>
        <v>0.62385321100917435</v>
      </c>
      <c r="BQ6" s="50">
        <f t="shared" si="18"/>
        <v>0.62385321100917435</v>
      </c>
      <c r="BR6" s="54"/>
      <c r="BS6" s="55"/>
      <c r="BT6" s="55"/>
      <c r="BU6" s="55">
        <v>68</v>
      </c>
      <c r="BV6" s="55">
        <v>41</v>
      </c>
      <c r="BW6" s="49">
        <f t="shared" si="19"/>
        <v>0.62385321100917435</v>
      </c>
      <c r="BX6" s="49">
        <f t="shared" si="20"/>
        <v>0.62385321100917435</v>
      </c>
      <c r="BY6" s="54"/>
      <c r="BZ6" s="55"/>
      <c r="CA6" s="55"/>
      <c r="CB6" s="55">
        <v>68</v>
      </c>
      <c r="CC6" s="55">
        <v>41</v>
      </c>
      <c r="CD6" s="49">
        <f t="shared" si="21"/>
        <v>0.62385321100917435</v>
      </c>
      <c r="CE6" s="49">
        <f t="shared" si="22"/>
        <v>0.62385321100917435</v>
      </c>
      <c r="CF6" s="54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87</v>
      </c>
      <c r="D7" s="53"/>
      <c r="E7" s="53"/>
      <c r="F7" s="48">
        <v>87</v>
      </c>
      <c r="G7" s="54">
        <v>72</v>
      </c>
      <c r="H7" s="55"/>
      <c r="I7" s="55">
        <v>1</v>
      </c>
      <c r="J7" s="55"/>
      <c r="K7" s="55">
        <v>14</v>
      </c>
      <c r="L7" s="49">
        <f t="shared" si="1"/>
        <v>0.83908045977011492</v>
      </c>
      <c r="M7" s="50">
        <f t="shared" si="2"/>
        <v>0</v>
      </c>
      <c r="N7" s="54">
        <v>67</v>
      </c>
      <c r="O7" s="55">
        <v>1</v>
      </c>
      <c r="P7" s="55">
        <v>1</v>
      </c>
      <c r="Q7" s="55"/>
      <c r="R7" s="55">
        <v>18</v>
      </c>
      <c r="S7" s="49">
        <f t="shared" si="3"/>
        <v>0.7931034482758621</v>
      </c>
      <c r="T7" s="50">
        <f t="shared" si="4"/>
        <v>0</v>
      </c>
      <c r="U7" s="54">
        <v>63</v>
      </c>
      <c r="V7" s="55"/>
      <c r="W7" s="55">
        <v>4</v>
      </c>
      <c r="X7" s="55"/>
      <c r="Y7" s="55">
        <v>20</v>
      </c>
      <c r="Z7" s="49">
        <f t="shared" si="5"/>
        <v>0.77011494252873558</v>
      </c>
      <c r="AA7" s="50">
        <f t="shared" si="6"/>
        <v>0</v>
      </c>
      <c r="AB7" s="54">
        <v>43</v>
      </c>
      <c r="AC7" s="55"/>
      <c r="AD7" s="55"/>
      <c r="AE7" s="55">
        <v>18</v>
      </c>
      <c r="AF7" s="55">
        <v>26</v>
      </c>
      <c r="AG7" s="49">
        <f t="shared" si="7"/>
        <v>0.70114942528735635</v>
      </c>
      <c r="AH7" s="50">
        <f t="shared" si="8"/>
        <v>0.20689655172413793</v>
      </c>
      <c r="AI7" s="54">
        <v>7</v>
      </c>
      <c r="AJ7" s="55"/>
      <c r="AK7" s="55"/>
      <c r="AL7" s="55">
        <v>54</v>
      </c>
      <c r="AM7" s="55">
        <v>26</v>
      </c>
      <c r="AN7" s="49">
        <f t="shared" si="9"/>
        <v>0.70114942528735635</v>
      </c>
      <c r="AO7" s="50">
        <f t="shared" si="10"/>
        <v>0.62068965517241381</v>
      </c>
      <c r="AP7" s="54">
        <v>1</v>
      </c>
      <c r="AQ7" s="55"/>
      <c r="AR7" s="55"/>
      <c r="AS7" s="55">
        <v>58</v>
      </c>
      <c r="AT7" s="55">
        <v>28</v>
      </c>
      <c r="AU7" s="49">
        <f t="shared" si="11"/>
        <v>0.67816091954022983</v>
      </c>
      <c r="AV7" s="50">
        <f t="shared" si="12"/>
        <v>0.66666666666666663</v>
      </c>
      <c r="AW7" s="54">
        <v>1</v>
      </c>
      <c r="AX7" s="55"/>
      <c r="AY7" s="55"/>
      <c r="AZ7" s="55">
        <v>60</v>
      </c>
      <c r="BA7" s="55">
        <f>F7-(AW7+AZ7)</f>
        <v>26</v>
      </c>
      <c r="BB7" s="49">
        <f t="shared" si="13"/>
        <v>0.70114942528735635</v>
      </c>
      <c r="BC7" s="50">
        <f t="shared" si="14"/>
        <v>0.68965517241379315</v>
      </c>
      <c r="BD7" s="54">
        <v>1</v>
      </c>
      <c r="BE7" s="55"/>
      <c r="BF7" s="55"/>
      <c r="BG7" s="55">
        <v>60</v>
      </c>
      <c r="BH7" s="55">
        <f>F7-BD7-BE7-BF7-BG7</f>
        <v>26</v>
      </c>
      <c r="BI7" s="49">
        <f t="shared" si="15"/>
        <v>0.70114942528735635</v>
      </c>
      <c r="BJ7" s="50">
        <f t="shared" si="16"/>
        <v>0.68965517241379315</v>
      </c>
      <c r="BK7" s="54"/>
      <c r="BL7" s="55"/>
      <c r="BM7" s="55"/>
      <c r="BN7" s="55">
        <v>61</v>
      </c>
      <c r="BO7" s="55">
        <v>26</v>
      </c>
      <c r="BP7" s="49">
        <f t="shared" si="17"/>
        <v>0.70114942528735635</v>
      </c>
      <c r="BQ7" s="50">
        <f t="shared" si="18"/>
        <v>0.70114942528735635</v>
      </c>
      <c r="BR7" s="54"/>
      <c r="BS7" s="55"/>
      <c r="BT7" s="55"/>
      <c r="BU7" s="55">
        <v>61</v>
      </c>
      <c r="BV7" s="55">
        <v>26</v>
      </c>
      <c r="BW7" s="49">
        <f t="shared" si="19"/>
        <v>0.70114942528735635</v>
      </c>
      <c r="BX7" s="49">
        <f t="shared" si="20"/>
        <v>0.70114942528735635</v>
      </c>
      <c r="BY7" s="54"/>
      <c r="BZ7" s="55"/>
      <c r="CA7" s="55"/>
      <c r="CB7" s="55"/>
      <c r="CC7" s="55"/>
      <c r="CD7" s="49">
        <f t="shared" si="21"/>
        <v>0</v>
      </c>
      <c r="CE7" s="49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94</v>
      </c>
      <c r="D8" s="53">
        <v>1</v>
      </c>
      <c r="E8" s="53"/>
      <c r="F8" s="48">
        <v>93</v>
      </c>
      <c r="G8" s="54">
        <v>83</v>
      </c>
      <c r="H8" s="55"/>
      <c r="I8" s="55">
        <v>4</v>
      </c>
      <c r="J8" s="55"/>
      <c r="K8" s="55">
        <v>6</v>
      </c>
      <c r="L8" s="49">
        <f t="shared" si="1"/>
        <v>0.93548387096774188</v>
      </c>
      <c r="M8" s="50">
        <f t="shared" si="2"/>
        <v>0</v>
      </c>
      <c r="N8" s="54">
        <v>78</v>
      </c>
      <c r="O8" s="55"/>
      <c r="P8" s="55"/>
      <c r="Q8" s="55"/>
      <c r="R8" s="55">
        <v>15</v>
      </c>
      <c r="S8" s="49">
        <f t="shared" si="3"/>
        <v>0.83870967741935487</v>
      </c>
      <c r="T8" s="50">
        <f t="shared" si="4"/>
        <v>0</v>
      </c>
      <c r="U8" s="54">
        <v>79</v>
      </c>
      <c r="V8" s="55"/>
      <c r="W8" s="55"/>
      <c r="X8" s="55"/>
      <c r="Y8" s="55">
        <v>14</v>
      </c>
      <c r="Z8" s="49">
        <f t="shared" si="5"/>
        <v>0.84946236559139787</v>
      </c>
      <c r="AA8" s="50">
        <f t="shared" si="6"/>
        <v>0</v>
      </c>
      <c r="AB8" s="54">
        <v>37</v>
      </c>
      <c r="AC8" s="55"/>
      <c r="AD8" s="55">
        <v>2</v>
      </c>
      <c r="AE8" s="55">
        <v>37</v>
      </c>
      <c r="AF8" s="55">
        <v>17</v>
      </c>
      <c r="AG8" s="49">
        <f t="shared" si="7"/>
        <v>0.81720430107526887</v>
      </c>
      <c r="AH8" s="50">
        <f t="shared" si="8"/>
        <v>0.39784946236559138</v>
      </c>
      <c r="AI8" s="54">
        <v>5</v>
      </c>
      <c r="AJ8" s="55"/>
      <c r="AK8" s="55"/>
      <c r="AL8" s="55">
        <v>71</v>
      </c>
      <c r="AM8" s="55">
        <v>17</v>
      </c>
      <c r="AN8" s="49">
        <f t="shared" si="9"/>
        <v>0.81720430107526887</v>
      </c>
      <c r="AO8" s="50">
        <f t="shared" si="10"/>
        <v>0.76344086021505375</v>
      </c>
      <c r="AP8" s="54"/>
      <c r="AQ8" s="55"/>
      <c r="AR8" s="55">
        <v>4</v>
      </c>
      <c r="AS8" s="55">
        <v>74</v>
      </c>
      <c r="AT8" s="55">
        <f>F8-(AR8+AS8)</f>
        <v>15</v>
      </c>
      <c r="AU8" s="49">
        <f t="shared" si="11"/>
        <v>0.83870967741935487</v>
      </c>
      <c r="AV8" s="50">
        <f t="shared" si="12"/>
        <v>0.79569892473118276</v>
      </c>
      <c r="AW8" s="54">
        <v>1</v>
      </c>
      <c r="AX8" s="55"/>
      <c r="AY8" s="55"/>
      <c r="AZ8" s="55">
        <v>74</v>
      </c>
      <c r="BA8" s="55">
        <f>F8-AW8-AX8-AY8-AZ8</f>
        <v>18</v>
      </c>
      <c r="BB8" s="49">
        <f t="shared" si="13"/>
        <v>0.80645161290322576</v>
      </c>
      <c r="BC8" s="50">
        <f t="shared" si="14"/>
        <v>0.79569892473118276</v>
      </c>
      <c r="BD8" s="54"/>
      <c r="BE8" s="55"/>
      <c r="BF8" s="55"/>
      <c r="BG8" s="55">
        <v>75</v>
      </c>
      <c r="BH8" s="55">
        <v>18</v>
      </c>
      <c r="BI8" s="49">
        <f t="shared" si="15"/>
        <v>0.80645161290322576</v>
      </c>
      <c r="BJ8" s="50">
        <f t="shared" si="16"/>
        <v>0.80645161290322576</v>
      </c>
      <c r="BK8" s="54"/>
      <c r="BL8" s="55"/>
      <c r="BM8" s="55"/>
      <c r="BN8" s="55">
        <v>75</v>
      </c>
      <c r="BO8" s="55">
        <v>18</v>
      </c>
      <c r="BP8" s="49">
        <f t="shared" si="17"/>
        <v>0.80645161290322576</v>
      </c>
      <c r="BQ8" s="50">
        <f t="shared" si="18"/>
        <v>0.80645161290322576</v>
      </c>
      <c r="BR8" s="54"/>
      <c r="BS8" s="55"/>
      <c r="BT8" s="55"/>
      <c r="BU8" s="55"/>
      <c r="BV8" s="55"/>
      <c r="BW8" s="49">
        <f t="shared" si="19"/>
        <v>0</v>
      </c>
      <c r="BX8" s="49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49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76</v>
      </c>
      <c r="D9" s="53"/>
      <c r="E9" s="53"/>
      <c r="F9" s="48">
        <v>76</v>
      </c>
      <c r="G9" s="54">
        <v>68</v>
      </c>
      <c r="H9" s="55"/>
      <c r="I9" s="55">
        <v>5</v>
      </c>
      <c r="J9" s="55"/>
      <c r="K9" s="55">
        <v>3</v>
      </c>
      <c r="L9" s="49">
        <f t="shared" si="1"/>
        <v>0.96052631578947367</v>
      </c>
      <c r="M9" s="50">
        <f t="shared" si="2"/>
        <v>0</v>
      </c>
      <c r="N9" s="54">
        <v>62</v>
      </c>
      <c r="O9" s="55"/>
      <c r="P9" s="55">
        <v>3</v>
      </c>
      <c r="Q9" s="55"/>
      <c r="R9" s="55">
        <v>11</v>
      </c>
      <c r="S9" s="100">
        <f t="shared" si="3"/>
        <v>0.85526315789473684</v>
      </c>
      <c r="T9" s="50">
        <f t="shared" si="4"/>
        <v>0</v>
      </c>
      <c r="U9" s="54">
        <v>61</v>
      </c>
      <c r="V9" s="55"/>
      <c r="W9" s="55"/>
      <c r="X9" s="55"/>
      <c r="Y9" s="55">
        <v>15</v>
      </c>
      <c r="Z9" s="100">
        <f t="shared" si="5"/>
        <v>0.80263157894736847</v>
      </c>
      <c r="AA9" s="101">
        <f t="shared" si="6"/>
        <v>0</v>
      </c>
      <c r="AB9" s="54">
        <v>33</v>
      </c>
      <c r="AC9" s="55"/>
      <c r="AD9" s="55">
        <v>1</v>
      </c>
      <c r="AE9" s="55">
        <v>23</v>
      </c>
      <c r="AF9" s="55">
        <v>19</v>
      </c>
      <c r="AG9" s="100">
        <f t="shared" si="7"/>
        <v>0.75</v>
      </c>
      <c r="AH9" s="50">
        <f t="shared" si="8"/>
        <v>0.30263157894736842</v>
      </c>
      <c r="AI9" s="54">
        <v>8</v>
      </c>
      <c r="AJ9" s="55"/>
      <c r="AK9" s="55">
        <v>4</v>
      </c>
      <c r="AL9" s="55">
        <v>44</v>
      </c>
      <c r="AM9" s="55">
        <f>F9-(AI9+AK9+AL9)</f>
        <v>20</v>
      </c>
      <c r="AN9" s="100">
        <f t="shared" si="9"/>
        <v>0.73684210526315785</v>
      </c>
      <c r="AO9" s="101">
        <f t="shared" si="10"/>
        <v>0.57894736842105265</v>
      </c>
      <c r="AP9" s="54">
        <v>5</v>
      </c>
      <c r="AQ9" s="55"/>
      <c r="AR9" s="55"/>
      <c r="AS9" s="55">
        <v>75</v>
      </c>
      <c r="AT9" s="55">
        <f>F9-AP9-AQ9-AR9-AS9</f>
        <v>-4</v>
      </c>
      <c r="AU9" s="49">
        <f t="shared" si="11"/>
        <v>1.0526315789473684</v>
      </c>
      <c r="AV9" s="50">
        <f t="shared" si="12"/>
        <v>0.98684210526315785</v>
      </c>
      <c r="AW9" s="54">
        <v>2</v>
      </c>
      <c r="AX9" s="55"/>
      <c r="AY9" s="55"/>
      <c r="AZ9" s="55">
        <v>52</v>
      </c>
      <c r="BA9" s="55">
        <f>F9-AZ9-AW9</f>
        <v>22</v>
      </c>
      <c r="BB9" s="100">
        <f t="shared" si="13"/>
        <v>0.71052631578947367</v>
      </c>
      <c r="BC9" s="101">
        <f t="shared" si="14"/>
        <v>0.68421052631578949</v>
      </c>
      <c r="BD9" s="54">
        <v>2</v>
      </c>
      <c r="BE9" s="55"/>
      <c r="BF9" s="55"/>
      <c r="BG9" s="55">
        <v>53</v>
      </c>
      <c r="BH9" s="55">
        <f>F9-BD9-BG9</f>
        <v>21</v>
      </c>
      <c r="BI9" s="100">
        <f t="shared" si="15"/>
        <v>0.72368421052631582</v>
      </c>
      <c r="BJ9" s="50">
        <f t="shared" si="16"/>
        <v>0.69736842105263153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49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49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49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78</v>
      </c>
      <c r="D10" s="53"/>
      <c r="E10" s="53"/>
      <c r="F10" s="48">
        <v>78</v>
      </c>
      <c r="G10" s="54">
        <v>65</v>
      </c>
      <c r="H10" s="55"/>
      <c r="I10" s="55">
        <v>4</v>
      </c>
      <c r="J10" s="55"/>
      <c r="K10" s="55">
        <v>9</v>
      </c>
      <c r="L10" s="59">
        <f t="shared" si="1"/>
        <v>0.88461538461538458</v>
      </c>
      <c r="M10" s="60">
        <f t="shared" si="2"/>
        <v>0</v>
      </c>
      <c r="N10" s="55">
        <v>60</v>
      </c>
      <c r="O10" s="55"/>
      <c r="P10" s="55">
        <v>5</v>
      </c>
      <c r="Q10" s="55"/>
      <c r="R10" s="55">
        <v>13</v>
      </c>
      <c r="S10" s="56">
        <f t="shared" si="3"/>
        <v>0.83333333333333337</v>
      </c>
      <c r="T10" s="50">
        <f t="shared" si="4"/>
        <v>0</v>
      </c>
      <c r="U10" s="54">
        <v>57</v>
      </c>
      <c r="V10" s="55"/>
      <c r="W10" s="55">
        <v>2</v>
      </c>
      <c r="X10" s="55"/>
      <c r="Y10" s="55">
        <v>19</v>
      </c>
      <c r="Z10" s="56">
        <f t="shared" si="5"/>
        <v>0.75641025641025639</v>
      </c>
      <c r="AA10" s="57">
        <f t="shared" si="6"/>
        <v>0</v>
      </c>
      <c r="AB10" s="55">
        <v>27</v>
      </c>
      <c r="AC10" s="55"/>
      <c r="AD10" s="55">
        <v>3</v>
      </c>
      <c r="AE10" s="55">
        <v>29</v>
      </c>
      <c r="AF10" s="55">
        <f>F10-(AB10+AD10+AE10)</f>
        <v>19</v>
      </c>
      <c r="AG10" s="56">
        <f t="shared" si="7"/>
        <v>0.75641025641025639</v>
      </c>
      <c r="AH10" s="50">
        <f t="shared" si="8"/>
        <v>0.37179487179487181</v>
      </c>
      <c r="AI10" s="54">
        <v>4</v>
      </c>
      <c r="AJ10" s="55"/>
      <c r="AK10" s="55"/>
      <c r="AL10" s="55">
        <v>52</v>
      </c>
      <c r="AM10" s="55">
        <f>F10-AI10-AJ10-AK10-AL10</f>
        <v>22</v>
      </c>
      <c r="AN10" s="56">
        <f t="shared" si="9"/>
        <v>0.71794871794871795</v>
      </c>
      <c r="AO10" s="57">
        <f t="shared" si="10"/>
        <v>0.66666666666666663</v>
      </c>
      <c r="AP10" s="54">
        <v>1</v>
      </c>
      <c r="AQ10" s="55"/>
      <c r="AR10" s="55">
        <v>1</v>
      </c>
      <c r="AS10" s="55">
        <v>55</v>
      </c>
      <c r="AT10" s="55">
        <f>F10-AS10-AR10-AP10</f>
        <v>21</v>
      </c>
      <c r="AU10" s="100">
        <f t="shared" si="11"/>
        <v>0.73076923076923073</v>
      </c>
      <c r="AV10" s="50">
        <f t="shared" si="12"/>
        <v>0.70512820512820518</v>
      </c>
      <c r="AW10" s="54"/>
      <c r="AX10" s="55"/>
      <c r="AY10" s="55"/>
      <c r="AZ10" s="55">
        <v>55</v>
      </c>
      <c r="BA10" s="55">
        <f>F10-AZ10</f>
        <v>23</v>
      </c>
      <c r="BB10" s="56">
        <f t="shared" si="13"/>
        <v>0.70512820512820518</v>
      </c>
      <c r="BC10" s="57">
        <f t="shared" si="14"/>
        <v>0.70512820512820518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8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9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59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77</v>
      </c>
      <c r="D11" s="53"/>
      <c r="E11" s="53"/>
      <c r="F11" s="48">
        <v>77</v>
      </c>
      <c r="G11" s="54">
        <v>65</v>
      </c>
      <c r="H11" s="55"/>
      <c r="I11" s="55">
        <v>5</v>
      </c>
      <c r="J11" s="55"/>
      <c r="K11" s="55">
        <v>7</v>
      </c>
      <c r="L11" s="59">
        <f t="shared" ref="L11:L16" si="25">IF($F11="","",((G11+H11+I11+J11)/$F11))</f>
        <v>0.90909090909090906</v>
      </c>
      <c r="M11" s="60">
        <f t="shared" ref="M11:M16" si="26">IF($F11="","",(J11/$F11))</f>
        <v>0</v>
      </c>
      <c r="N11" s="55">
        <v>58</v>
      </c>
      <c r="O11" s="55"/>
      <c r="P11" s="55">
        <v>3</v>
      </c>
      <c r="Q11" s="55"/>
      <c r="R11" s="55">
        <v>16</v>
      </c>
      <c r="S11" s="56">
        <f t="shared" si="3"/>
        <v>0.79220779220779225</v>
      </c>
      <c r="T11" s="50">
        <f t="shared" si="4"/>
        <v>0</v>
      </c>
      <c r="U11" s="54">
        <v>57</v>
      </c>
      <c r="V11" s="55"/>
      <c r="W11" s="55"/>
      <c r="X11" s="55"/>
      <c r="Y11" s="55">
        <f>F11-U11</f>
        <v>20</v>
      </c>
      <c r="Z11" s="59">
        <f t="shared" si="5"/>
        <v>0.74025974025974028</v>
      </c>
      <c r="AA11" s="60">
        <f t="shared" si="6"/>
        <v>0</v>
      </c>
      <c r="AB11" s="55">
        <v>31</v>
      </c>
      <c r="AC11" s="55"/>
      <c r="AD11" s="55"/>
      <c r="AE11" s="55">
        <v>25</v>
      </c>
      <c r="AF11" s="55">
        <f>F11-AB11-AC11-AD11-AE11</f>
        <v>21</v>
      </c>
      <c r="AG11" s="56">
        <f t="shared" si="7"/>
        <v>0.72727272727272729</v>
      </c>
      <c r="AH11" s="50">
        <f t="shared" si="8"/>
        <v>0.32467532467532467</v>
      </c>
      <c r="AI11" s="54">
        <v>5</v>
      </c>
      <c r="AJ11" s="55"/>
      <c r="AK11" s="55">
        <v>2</v>
      </c>
      <c r="AL11" s="55">
        <v>50</v>
      </c>
      <c r="AM11" s="55">
        <f>F11-AL11-AK11-AI11</f>
        <v>20</v>
      </c>
      <c r="AN11" s="59">
        <f t="shared" si="9"/>
        <v>0.74025974025974028</v>
      </c>
      <c r="AO11" s="60">
        <f t="shared" si="10"/>
        <v>0.64935064935064934</v>
      </c>
      <c r="AP11" s="55">
        <v>3</v>
      </c>
      <c r="AQ11" s="55"/>
      <c r="AR11" s="55"/>
      <c r="AS11" s="55">
        <v>53</v>
      </c>
      <c r="AT11" s="55">
        <f>F11-AP11-AS11</f>
        <v>21</v>
      </c>
      <c r="AU11" s="56">
        <f t="shared" si="11"/>
        <v>0.72727272727272729</v>
      </c>
      <c r="AV11" s="50">
        <f t="shared" si="12"/>
        <v>0.68831168831168832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8">
        <f t="shared" si="20"/>
        <v>0</v>
      </c>
      <c r="BY11" s="54"/>
      <c r="BZ11" s="55"/>
      <c r="CA11" s="55"/>
      <c r="CB11" s="55"/>
      <c r="CC11" s="55"/>
      <c r="CD11" s="56">
        <f t="shared" si="21"/>
        <v>0</v>
      </c>
      <c r="CE11" s="49">
        <f t="shared" si="22"/>
        <v>0</v>
      </c>
      <c r="CF11" s="54"/>
      <c r="CG11" s="55"/>
      <c r="CH11" s="55"/>
      <c r="CI11" s="55"/>
      <c r="CJ11" s="55"/>
      <c r="CK11" s="56">
        <f t="shared" si="23"/>
        <v>0</v>
      </c>
      <c r="CL11" s="49">
        <f t="shared" si="24"/>
        <v>0</v>
      </c>
    </row>
    <row r="12" spans="1:90" s="52" customFormat="1" ht="14" x14ac:dyDescent="0.15">
      <c r="B12" s="47" t="s">
        <v>68</v>
      </c>
      <c r="C12" s="53">
        <v>85</v>
      </c>
      <c r="D12" s="53"/>
      <c r="E12" s="53"/>
      <c r="F12" s="48">
        <v>85</v>
      </c>
      <c r="G12" s="54">
        <v>69</v>
      </c>
      <c r="H12" s="55"/>
      <c r="I12" s="55">
        <v>2</v>
      </c>
      <c r="J12" s="55"/>
      <c r="K12" s="55">
        <v>14</v>
      </c>
      <c r="L12" s="59">
        <f t="shared" si="25"/>
        <v>0.83529411764705885</v>
      </c>
      <c r="M12" s="60">
        <f t="shared" si="26"/>
        <v>0</v>
      </c>
      <c r="N12" s="55">
        <v>63</v>
      </c>
      <c r="O12" s="55"/>
      <c r="P12" s="55"/>
      <c r="Q12" s="55"/>
      <c r="R12" s="55">
        <f>F12-N12</f>
        <v>22</v>
      </c>
      <c r="S12" s="56">
        <f>IF($F12="","",((N12+O12+P12+Q12)/$F12))</f>
        <v>0.74117647058823533</v>
      </c>
      <c r="T12" s="50">
        <f>IF($F12="","",(Q12/$F12))</f>
        <v>0</v>
      </c>
      <c r="U12" s="54"/>
      <c r="V12" s="55">
        <v>58</v>
      </c>
      <c r="W12" s="55">
        <v>1</v>
      </c>
      <c r="X12" s="55"/>
      <c r="Y12" s="55">
        <f>F12-U12-V12-W12-X12</f>
        <v>26</v>
      </c>
      <c r="Z12" s="59">
        <f>IF($F12="","",((U12+V12+W12+X12)/$F12))</f>
        <v>0.69411764705882351</v>
      </c>
      <c r="AA12" s="60">
        <f>IF($F12="","",(X12/$F12))</f>
        <v>0</v>
      </c>
      <c r="AB12" s="55">
        <v>25</v>
      </c>
      <c r="AC12" s="55"/>
      <c r="AD12" s="55">
        <v>1</v>
      </c>
      <c r="AE12" s="55">
        <v>33</v>
      </c>
      <c r="AF12" s="55">
        <f>F12-AE12-AD12-AB12</f>
        <v>26</v>
      </c>
      <c r="AG12" s="56">
        <f>IF($F12="","",((AB12+AC12+AD12+AE12)/$F12))</f>
        <v>0.69411764705882351</v>
      </c>
      <c r="AH12" s="50">
        <f>IF($F12="","",(AE12/$F12))</f>
        <v>0.38823529411764707</v>
      </c>
      <c r="AI12" s="54">
        <v>8</v>
      </c>
      <c r="AJ12" s="55"/>
      <c r="AK12" s="55"/>
      <c r="AL12" s="55">
        <v>49</v>
      </c>
      <c r="AM12" s="55">
        <f>F12-AI12-AL12</f>
        <v>28</v>
      </c>
      <c r="AN12" s="59">
        <f>IF($F12="","",((AI12+AJ12+AK12+AL12)/$F12))</f>
        <v>0.6705882352941176</v>
      </c>
      <c r="AO12" s="60">
        <f>IF($F12="","",(AL12/$F12))</f>
        <v>0.57647058823529407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8">
        <f>IF($F12="","",(BU12/$F12))</f>
        <v>0</v>
      </c>
      <c r="BY12" s="54"/>
      <c r="BZ12" s="55"/>
      <c r="CA12" s="55"/>
      <c r="CB12" s="55"/>
      <c r="CC12" s="55"/>
      <c r="CD12" s="59">
        <f>IF($F12="","",((BY12+BZ12+CA12+CB12)/$F12))</f>
        <v>0</v>
      </c>
      <c r="CE12" s="49">
        <f>IF($F12="","",(CB12/$F12))</f>
        <v>0</v>
      </c>
      <c r="CF12" s="54"/>
      <c r="CG12" s="55"/>
      <c r="CH12" s="55"/>
      <c r="CI12" s="55"/>
      <c r="CJ12" s="55"/>
      <c r="CK12" s="59">
        <f>IF($F12="","",((CF12+CG12+CH12+CI12)/$F12))</f>
        <v>0</v>
      </c>
      <c r="CL12" s="49">
        <f>IF($F12="","",(CI12/$F12))</f>
        <v>0</v>
      </c>
    </row>
    <row r="13" spans="1:90" s="52" customFormat="1" ht="14" x14ac:dyDescent="0.15">
      <c r="B13" s="47" t="s">
        <v>70</v>
      </c>
      <c r="C13" s="53">
        <v>72</v>
      </c>
      <c r="D13" s="53"/>
      <c r="E13" s="53"/>
      <c r="F13" s="48">
        <v>72</v>
      </c>
      <c r="G13" s="54">
        <v>58</v>
      </c>
      <c r="H13" s="55"/>
      <c r="I13" s="55">
        <v>4</v>
      </c>
      <c r="J13" s="55"/>
      <c r="K13" s="55">
        <f>F13-(G13+I13)</f>
        <v>10</v>
      </c>
      <c r="L13" s="59">
        <f t="shared" si="25"/>
        <v>0.86111111111111116</v>
      </c>
      <c r="M13" s="60">
        <f t="shared" si="26"/>
        <v>0</v>
      </c>
      <c r="N13" s="55">
        <v>52</v>
      </c>
      <c r="O13" s="55">
        <v>1</v>
      </c>
      <c r="P13" s="55"/>
      <c r="Q13" s="55"/>
      <c r="R13" s="55">
        <f>F13-N13-O13-P13-Q13</f>
        <v>19</v>
      </c>
      <c r="S13" s="56">
        <f>IF($F13="","",((N13+O13+P13+Q13)/$F13))</f>
        <v>0.73611111111111116</v>
      </c>
      <c r="T13" s="50">
        <f>IF($F13="","",(Q13/$F13))</f>
        <v>0</v>
      </c>
      <c r="U13" s="54">
        <v>51</v>
      </c>
      <c r="V13" s="55"/>
      <c r="W13" s="55"/>
      <c r="X13" s="55">
        <v>1</v>
      </c>
      <c r="Y13" s="55">
        <f>F13-X13-U13</f>
        <v>20</v>
      </c>
      <c r="Z13" s="59">
        <f>IF($F13="","",((U13+V13+W13+X13)/$F13))</f>
        <v>0.72222222222222221</v>
      </c>
      <c r="AA13" s="60">
        <f>IF($F13="","",(X13/$F13))</f>
        <v>1.3888888888888888E-2</v>
      </c>
      <c r="AB13" s="55">
        <v>25</v>
      </c>
      <c r="AC13" s="55"/>
      <c r="AD13" s="55">
        <v>1</v>
      </c>
      <c r="AE13" s="55">
        <v>25</v>
      </c>
      <c r="AF13" s="55">
        <f>F13-AB13-AD13-AE13</f>
        <v>21</v>
      </c>
      <c r="AG13" s="56">
        <f>IF($F13="","",((AB13+AC13+AD13+AE13)/$F13))</f>
        <v>0.70833333333333337</v>
      </c>
      <c r="AH13" s="50">
        <f>IF($F13="","",(AE13/$F13))</f>
        <v>0.34722222222222221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8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9">
        <f>IF($F13="","",((CF13+CG13+CH13+CI13)/$F13))</f>
        <v>0</v>
      </c>
      <c r="CL13" s="49">
        <f>IF($F13="","",(CI13/$F13))</f>
        <v>0</v>
      </c>
    </row>
    <row r="14" spans="1:90" s="52" customFormat="1" ht="14" x14ac:dyDescent="0.15">
      <c r="B14" s="47" t="s">
        <v>72</v>
      </c>
      <c r="C14" s="53">
        <v>85</v>
      </c>
      <c r="D14" s="53"/>
      <c r="E14" s="53"/>
      <c r="F14" s="48">
        <v>85</v>
      </c>
      <c r="G14" s="54">
        <v>24</v>
      </c>
      <c r="H14" s="55"/>
      <c r="I14" s="55">
        <v>1</v>
      </c>
      <c r="J14" s="55"/>
      <c r="K14" s="55">
        <f>F14-(G14+I14+J14)</f>
        <v>60</v>
      </c>
      <c r="L14" s="59">
        <f t="shared" si="25"/>
        <v>0.29411764705882354</v>
      </c>
      <c r="M14" s="60">
        <f t="shared" si="26"/>
        <v>0</v>
      </c>
      <c r="N14" s="55">
        <v>70</v>
      </c>
      <c r="O14" s="55"/>
      <c r="P14" s="55">
        <v>2</v>
      </c>
      <c r="Q14" s="55"/>
      <c r="R14" s="55">
        <f>F14-P14-N14</f>
        <v>13</v>
      </c>
      <c r="S14" s="56">
        <f>IF($F14="","",((N14+O14+P14+Q14)/$F14))</f>
        <v>0.84705882352941175</v>
      </c>
      <c r="T14" s="50">
        <f>IF($F14="","",(Q14/$F14))</f>
        <v>0</v>
      </c>
      <c r="U14" s="54">
        <v>67</v>
      </c>
      <c r="V14" s="55"/>
      <c r="W14" s="55"/>
      <c r="X14" s="55">
        <v>2</v>
      </c>
      <c r="Y14" s="55">
        <f>F14-U14-X14</f>
        <v>16</v>
      </c>
      <c r="Z14" s="59">
        <f>IF($F14="","",((U14+V14+W14+X14)/$F14))</f>
        <v>0.81176470588235294</v>
      </c>
      <c r="AA14" s="60">
        <f>IF($F14="","",(X14/$F14))</f>
        <v>2.3529411764705882E-2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8">
        <f>IF($F14="","",(BU14/$F14))</f>
        <v>0</v>
      </c>
      <c r="BY14" s="54"/>
      <c r="BZ14" s="55"/>
      <c r="CA14" s="55"/>
      <c r="CB14" s="55"/>
      <c r="CC14" s="55"/>
      <c r="CD14" s="59">
        <f>IF($F14="","",((BY14+BZ14+CA14+CB14)/$F14))</f>
        <v>0</v>
      </c>
      <c r="CE14" s="60">
        <f>IF($F14="","",(CB14/$F14))</f>
        <v>0</v>
      </c>
      <c r="CF14" s="54"/>
      <c r="CG14" s="55"/>
      <c r="CH14" s="55"/>
      <c r="CI14" s="55"/>
      <c r="CJ14" s="55"/>
      <c r="CK14" s="56">
        <f>IF($F14="","",((CF14+CG14+CH14+CI14)/$F14))</f>
        <v>0</v>
      </c>
      <c r="CL14" s="49">
        <f>IF($F14="","",(CI14/$F14))</f>
        <v>0</v>
      </c>
    </row>
    <row r="15" spans="1:90" s="52" customFormat="1" ht="14" x14ac:dyDescent="0.15">
      <c r="B15" s="47" t="s">
        <v>73</v>
      </c>
      <c r="C15" s="53">
        <v>108</v>
      </c>
      <c r="D15" s="53"/>
      <c r="E15" s="53"/>
      <c r="F15" s="48">
        <v>108</v>
      </c>
      <c r="G15" s="83">
        <v>96</v>
      </c>
      <c r="H15" s="84"/>
      <c r="I15" s="84">
        <v>2</v>
      </c>
      <c r="J15" s="84"/>
      <c r="K15" s="84">
        <f>F15-(G15+I15+J15)</f>
        <v>10</v>
      </c>
      <c r="L15" s="85">
        <f t="shared" si="25"/>
        <v>0.90740740740740744</v>
      </c>
      <c r="M15" s="86">
        <f t="shared" si="26"/>
        <v>0</v>
      </c>
      <c r="N15" s="55">
        <v>86</v>
      </c>
      <c r="O15" s="55"/>
      <c r="P15" s="55">
        <v>3</v>
      </c>
      <c r="Q15" s="55"/>
      <c r="R15" s="55">
        <f>F15-N15-P15</f>
        <v>19</v>
      </c>
      <c r="S15" s="56">
        <f>IF($F15="","",((N15+O15+P15+Q15)/$F15))</f>
        <v>0.82407407407407407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83"/>
      <c r="BZ15" s="84"/>
      <c r="CA15" s="84"/>
      <c r="CB15" s="84"/>
      <c r="CC15" s="84"/>
      <c r="CD15" s="85">
        <f>IF($F15="","",((BY15+BZ15+CA15+CB15)/$F15))</f>
        <v>0</v>
      </c>
      <c r="CE15" s="86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59">
        <f>IF($F15="","",(CI15/$F15))</f>
        <v>0</v>
      </c>
    </row>
    <row r="16" spans="1:90" s="52" customFormat="1" ht="14" x14ac:dyDescent="0.15">
      <c r="B16" s="47" t="s">
        <v>74</v>
      </c>
      <c r="C16" s="53">
        <v>100</v>
      </c>
      <c r="D16" s="53"/>
      <c r="E16" s="53"/>
      <c r="F16" s="48">
        <f>C16-D16-E16</f>
        <v>100</v>
      </c>
      <c r="G16" s="93">
        <v>91</v>
      </c>
      <c r="H16" s="70"/>
      <c r="I16" s="70">
        <v>2</v>
      </c>
      <c r="J16" s="70"/>
      <c r="K16" s="70">
        <f>F16-(G16+I16+J16)</f>
        <v>7</v>
      </c>
      <c r="L16" s="71">
        <f t="shared" si="25"/>
        <v>0.93</v>
      </c>
      <c r="M16" s="72">
        <f t="shared" si="26"/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71">
        <f>IF($F16="","",((BY16+BZ16+CA16+CB16)/$F16))</f>
        <v>0</v>
      </c>
      <c r="CE16" s="72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59">
        <f>IF($F16="","",(CI16/$F16))</f>
        <v>0</v>
      </c>
    </row>
    <row r="17" spans="2:90" x14ac:dyDescent="0.15">
      <c r="B17" s="27"/>
      <c r="C17" s="28"/>
      <c r="D17" s="28"/>
      <c r="E17" s="28"/>
      <c r="F17" s="64"/>
      <c r="G17" s="27"/>
      <c r="H17" s="27"/>
      <c r="I17" s="27"/>
      <c r="J17" s="27"/>
      <c r="K17" s="27"/>
      <c r="L17" s="29"/>
      <c r="M17" s="29"/>
      <c r="N17" s="33"/>
      <c r="O17" s="33"/>
      <c r="P17" s="33"/>
      <c r="Q17" s="33"/>
      <c r="R17" s="33"/>
      <c r="S17" s="35"/>
      <c r="T17" s="34"/>
      <c r="U17" s="27"/>
      <c r="V17" s="27"/>
      <c r="W17" s="27"/>
      <c r="X17" s="27"/>
      <c r="Y17" s="27"/>
      <c r="Z17" s="30"/>
      <c r="AA17" s="30"/>
      <c r="AB17" s="33"/>
      <c r="AC17" s="33"/>
      <c r="AD17" s="33"/>
      <c r="AE17" s="33"/>
      <c r="AF17" s="33"/>
      <c r="AG17" s="35"/>
      <c r="AH17" s="34"/>
      <c r="AI17" s="27"/>
      <c r="AJ17" s="27"/>
      <c r="AK17" s="27"/>
      <c r="AL17" s="27"/>
      <c r="AM17" s="27"/>
      <c r="AN17" s="30"/>
      <c r="AO17" s="30"/>
      <c r="AP17" s="33"/>
      <c r="AQ17" s="33"/>
      <c r="AR17" s="33"/>
      <c r="AS17" s="33"/>
      <c r="AT17" s="33"/>
      <c r="AU17" s="35"/>
      <c r="AV17" s="34"/>
      <c r="AW17" s="27"/>
      <c r="AX17" s="27"/>
      <c r="AY17" s="27"/>
      <c r="AZ17" s="27"/>
      <c r="BA17" s="27"/>
      <c r="BB17" s="30"/>
      <c r="BC17" s="30"/>
      <c r="BD17" s="33"/>
      <c r="BE17" s="33"/>
      <c r="BF17" s="33"/>
      <c r="BG17" s="33"/>
      <c r="BH17" s="33"/>
      <c r="BI17" s="35"/>
      <c r="BJ17" s="34"/>
      <c r="BK17" s="27"/>
      <c r="BL17" s="27"/>
      <c r="BM17" s="27"/>
      <c r="BN17" s="27"/>
      <c r="BO17" s="27"/>
      <c r="BP17" s="30"/>
      <c r="BQ17" s="30"/>
      <c r="BR17" s="33"/>
      <c r="BS17" s="33"/>
      <c r="BT17" s="33"/>
      <c r="BU17" s="33"/>
      <c r="BV17" s="33"/>
      <c r="BW17" s="35"/>
      <c r="BX17" s="34"/>
      <c r="BY17" s="27"/>
      <c r="BZ17" s="27"/>
      <c r="CA17" s="27"/>
      <c r="CB17" s="27"/>
      <c r="CC17" s="27"/>
      <c r="CD17" s="30"/>
      <c r="CE17" s="29"/>
    </row>
    <row r="18" spans="2:90" ht="16" customHeight="1" x14ac:dyDescent="0.15">
      <c r="B18" t="str">
        <f>"Transfer Retention - "&amp;$A$1</f>
        <v>Transfer Retention - Students Who Received a Subsidized Stafford Loan</v>
      </c>
    </row>
    <row r="19" spans="2:90" s="36" customFormat="1" ht="16.25" customHeigh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7">F21+D21+E21</f>
        <v>40</v>
      </c>
      <c r="D21" s="53"/>
      <c r="E21" s="53"/>
      <c r="F21" s="48">
        <v>40</v>
      </c>
      <c r="G21" s="54">
        <v>33</v>
      </c>
      <c r="H21" s="55"/>
      <c r="I21" s="55"/>
      <c r="J21" s="55"/>
      <c r="K21" s="55">
        <v>7</v>
      </c>
      <c r="L21" s="49">
        <f t="shared" ref="L21:L27" si="28">IF($F21="","",((G21+H21+I21+J21)/$F21))</f>
        <v>0.82499999999999996</v>
      </c>
      <c r="M21" s="50">
        <f t="shared" ref="M21:M27" si="29">IF($F21="","",(J21/$F21))</f>
        <v>0</v>
      </c>
      <c r="N21" s="54">
        <v>31</v>
      </c>
      <c r="O21" s="55">
        <v>1</v>
      </c>
      <c r="P21" s="55"/>
      <c r="Q21" s="55">
        <v>1</v>
      </c>
      <c r="R21" s="55">
        <v>7</v>
      </c>
      <c r="S21" s="49">
        <f t="shared" ref="S21:S27" si="30">IF($F21="","",((N21+O21+P21+Q21)/$F21))</f>
        <v>0.82499999999999996</v>
      </c>
      <c r="T21" s="50">
        <f t="shared" ref="T21:T27" si="31">IF($F21="","",(Q21/$F21))</f>
        <v>2.5000000000000001E-2</v>
      </c>
      <c r="U21" s="54">
        <v>22</v>
      </c>
      <c r="V21" s="55"/>
      <c r="W21" s="55">
        <v>1</v>
      </c>
      <c r="X21" s="55">
        <v>7</v>
      </c>
      <c r="Y21" s="55">
        <v>10</v>
      </c>
      <c r="Z21" s="49">
        <f t="shared" ref="Z21:Z27" si="32">IF($F21="","",((U21+V21+W21+X21)/$F21))</f>
        <v>0.75</v>
      </c>
      <c r="AA21" s="50">
        <f t="shared" ref="AA21:AA27" si="33">IF($F21="","",(X21/$F21))</f>
        <v>0.17499999999999999</v>
      </c>
      <c r="AB21" s="54">
        <v>14</v>
      </c>
      <c r="AC21" s="55">
        <v>1</v>
      </c>
      <c r="AD21" s="55"/>
      <c r="AE21" s="55">
        <v>17</v>
      </c>
      <c r="AF21" s="55">
        <v>8</v>
      </c>
      <c r="AG21" s="49">
        <f t="shared" ref="AG21:AG27" si="34">IF($F21="","",((AB21+AC21+AD21+AE21)/$F21))</f>
        <v>0.8</v>
      </c>
      <c r="AH21" s="50">
        <f t="shared" ref="AH21:AH27" si="35">IF($F21="","",(AE21/$F21))</f>
        <v>0.42499999999999999</v>
      </c>
      <c r="AI21" s="54">
        <v>1</v>
      </c>
      <c r="AJ21" s="55"/>
      <c r="AK21" s="55"/>
      <c r="AL21" s="55">
        <v>30</v>
      </c>
      <c r="AM21" s="55">
        <v>9</v>
      </c>
      <c r="AN21" s="49">
        <f t="shared" ref="AN21:AN27" si="36">IF($F21="","",((AI21+AJ21+AK21+AL21)/$F21))</f>
        <v>0.77500000000000002</v>
      </c>
      <c r="AO21" s="50">
        <f t="shared" ref="AO21:AO27" si="37">IF($F21="","",(AL21/$F21))</f>
        <v>0.75</v>
      </c>
      <c r="AP21" s="54">
        <v>1</v>
      </c>
      <c r="AQ21" s="55"/>
      <c r="AR21" s="55"/>
      <c r="AS21" s="55">
        <v>31</v>
      </c>
      <c r="AT21" s="55">
        <v>8</v>
      </c>
      <c r="AU21" s="49">
        <f t="shared" ref="AU21:AU27" si="38">IF($F21="","",((AP21+AQ21+AR21+AS21)/$F21))</f>
        <v>0.8</v>
      </c>
      <c r="AV21" s="50">
        <f t="shared" ref="AV21:AV27" si="39">IF($F21="","",(AS21/$F21))</f>
        <v>0.77500000000000002</v>
      </c>
      <c r="AW21" s="54"/>
      <c r="AX21" s="55"/>
      <c r="AY21" s="55"/>
      <c r="AZ21" s="55">
        <v>32</v>
      </c>
      <c r="BA21" s="55">
        <v>8</v>
      </c>
      <c r="BB21" s="49">
        <f t="shared" ref="BB21:BB27" si="40">IF($F21="","",((AW21+AX21+AY21+AZ21)/$F21))</f>
        <v>0.8</v>
      </c>
      <c r="BC21" s="50">
        <f t="shared" ref="BC21:BC27" si="41">IF($F21="","",(AZ21/$F21))</f>
        <v>0.8</v>
      </c>
      <c r="BD21" s="54"/>
      <c r="BE21" s="55"/>
      <c r="BF21" s="55"/>
      <c r="BG21" s="55">
        <v>32</v>
      </c>
      <c r="BH21" s="55">
        <v>8</v>
      </c>
      <c r="BI21" s="49">
        <f t="shared" ref="BI21:BI27" si="42">IF($F21="","",((BD21+BE21+BF21+BG21)/$F21))</f>
        <v>0.8</v>
      </c>
      <c r="BJ21" s="50">
        <f t="shared" ref="BJ21:BJ27" si="43">IF($F21="","",(BG21/$F21))</f>
        <v>0.8</v>
      </c>
      <c r="BK21" s="54"/>
      <c r="BL21" s="55"/>
      <c r="BM21" s="55"/>
      <c r="BN21" s="55">
        <v>32</v>
      </c>
      <c r="BO21" s="55">
        <f>F21-BN21</f>
        <v>8</v>
      </c>
      <c r="BP21" s="49">
        <f t="shared" ref="BP21:BP27" si="44">IF($F21="","",((BK21+BL21+BM21+BN21)/$F21))</f>
        <v>0.8</v>
      </c>
      <c r="BQ21" s="50">
        <f t="shared" ref="BQ21:BQ27" si="45">IF($F21="","",(BN21/$F21))</f>
        <v>0.8</v>
      </c>
      <c r="BR21" s="54"/>
      <c r="BS21" s="55"/>
      <c r="BT21" s="55"/>
      <c r="BU21" s="55">
        <v>32</v>
      </c>
      <c r="BV21" s="55">
        <v>8</v>
      </c>
      <c r="BW21" s="49">
        <f t="shared" ref="BW21:BW27" si="46">IF($F21="","",((BR21+BS21+BT21+BU21)/$F21))</f>
        <v>0.8</v>
      </c>
      <c r="BX21" s="49">
        <f t="shared" ref="BX21:BX27" si="47">IF($F21="","",(BU21/$F21))</f>
        <v>0.8</v>
      </c>
      <c r="BY21" s="54"/>
      <c r="BZ21" s="55"/>
      <c r="CA21" s="55"/>
      <c r="CB21" s="55">
        <v>32</v>
      </c>
      <c r="CC21" s="55">
        <v>8</v>
      </c>
      <c r="CD21" s="49">
        <f t="shared" ref="CD21:CD28" si="48">IF($F21="","",((BY21+BZ21+CA21+CB21)/$F21))</f>
        <v>0.8</v>
      </c>
      <c r="CE21" s="49">
        <f t="shared" ref="CE21:CE28" si="49">IF($F21="","",(CB21/$F21))</f>
        <v>0.8</v>
      </c>
      <c r="CF21" s="54"/>
      <c r="CG21" s="55"/>
      <c r="CH21" s="55"/>
      <c r="CI21" s="55">
        <v>32</v>
      </c>
      <c r="CJ21" s="55">
        <v>8</v>
      </c>
      <c r="CK21" s="49">
        <f t="shared" ref="CK21:CK27" si="50">IF($F21="","",((CF21+CG21+CH21+CI21)/$F21))</f>
        <v>0.8</v>
      </c>
      <c r="CL21" s="49">
        <f t="shared" ref="CL21:CL27" si="51">IF($F21="","",(CI21/$F21))</f>
        <v>0.8</v>
      </c>
    </row>
    <row r="22" spans="2:90" s="52" customFormat="1" ht="14" x14ac:dyDescent="0.15">
      <c r="B22" s="47" t="s">
        <v>25</v>
      </c>
      <c r="C22" s="53">
        <f t="shared" si="27"/>
        <v>42</v>
      </c>
      <c r="D22" s="53"/>
      <c r="E22" s="53"/>
      <c r="F22" s="48">
        <v>42</v>
      </c>
      <c r="G22" s="54">
        <v>30</v>
      </c>
      <c r="H22" s="55"/>
      <c r="I22" s="55">
        <v>2</v>
      </c>
      <c r="J22" s="55"/>
      <c r="K22" s="55">
        <v>10</v>
      </c>
      <c r="L22" s="49">
        <f t="shared" si="28"/>
        <v>0.76190476190476186</v>
      </c>
      <c r="M22" s="50">
        <f t="shared" si="29"/>
        <v>0</v>
      </c>
      <c r="N22" s="54">
        <v>24</v>
      </c>
      <c r="O22" s="55"/>
      <c r="P22" s="55">
        <v>1</v>
      </c>
      <c r="Q22" s="55">
        <v>2</v>
      </c>
      <c r="R22" s="55">
        <v>15</v>
      </c>
      <c r="S22" s="49">
        <f t="shared" si="30"/>
        <v>0.6428571428571429</v>
      </c>
      <c r="T22" s="50">
        <f t="shared" si="31"/>
        <v>4.7619047619047616E-2</v>
      </c>
      <c r="U22" s="54">
        <v>12</v>
      </c>
      <c r="V22" s="55"/>
      <c r="W22" s="55"/>
      <c r="X22" s="55">
        <v>13</v>
      </c>
      <c r="Y22" s="55">
        <v>17</v>
      </c>
      <c r="Z22" s="49">
        <f t="shared" si="32"/>
        <v>0.59523809523809523</v>
      </c>
      <c r="AA22" s="50">
        <f t="shared" si="33"/>
        <v>0.30952380952380953</v>
      </c>
      <c r="AB22" s="54">
        <v>1</v>
      </c>
      <c r="AC22" s="55"/>
      <c r="AD22" s="55"/>
      <c r="AE22" s="55">
        <v>22</v>
      </c>
      <c r="AF22" s="55">
        <v>19</v>
      </c>
      <c r="AG22" s="49">
        <f t="shared" si="34"/>
        <v>0.54761904761904767</v>
      </c>
      <c r="AH22" s="50">
        <f t="shared" si="35"/>
        <v>0.52380952380952384</v>
      </c>
      <c r="AI22" s="54">
        <v>1</v>
      </c>
      <c r="AJ22" s="55"/>
      <c r="AK22" s="55"/>
      <c r="AL22" s="55">
        <v>22</v>
      </c>
      <c r="AM22" s="55">
        <v>19</v>
      </c>
      <c r="AN22" s="49">
        <f t="shared" si="36"/>
        <v>0.54761904761904767</v>
      </c>
      <c r="AO22" s="50">
        <f t="shared" si="37"/>
        <v>0.52380952380952384</v>
      </c>
      <c r="AP22" s="54">
        <v>2</v>
      </c>
      <c r="AQ22" s="55"/>
      <c r="AR22" s="55"/>
      <c r="AS22" s="55">
        <v>22</v>
      </c>
      <c r="AT22" s="55">
        <v>18</v>
      </c>
      <c r="AU22" s="49">
        <f t="shared" si="38"/>
        <v>0.5714285714285714</v>
      </c>
      <c r="AV22" s="50">
        <f t="shared" si="39"/>
        <v>0.52380952380952384</v>
      </c>
      <c r="AW22" s="54"/>
      <c r="AX22" s="55"/>
      <c r="AY22" s="55"/>
      <c r="AZ22" s="55">
        <v>23</v>
      </c>
      <c r="BA22" s="55">
        <v>19</v>
      </c>
      <c r="BB22" s="49">
        <f t="shared" si="40"/>
        <v>0.54761904761904767</v>
      </c>
      <c r="BC22" s="50">
        <f t="shared" si="41"/>
        <v>0.54761904761904767</v>
      </c>
      <c r="BD22" s="54"/>
      <c r="BE22" s="55"/>
      <c r="BF22" s="55"/>
      <c r="BG22" s="55">
        <v>23</v>
      </c>
      <c r="BH22" s="55">
        <f>F22-BG22</f>
        <v>19</v>
      </c>
      <c r="BI22" s="49">
        <f t="shared" si="42"/>
        <v>0.54761904761904767</v>
      </c>
      <c r="BJ22" s="50">
        <f t="shared" si="43"/>
        <v>0.54761904761904767</v>
      </c>
      <c r="BK22" s="54"/>
      <c r="BL22" s="55"/>
      <c r="BM22" s="55"/>
      <c r="BN22" s="55">
        <v>23</v>
      </c>
      <c r="BO22" s="55">
        <v>19</v>
      </c>
      <c r="BP22" s="49">
        <f t="shared" si="44"/>
        <v>0.54761904761904767</v>
      </c>
      <c r="BQ22" s="50">
        <f t="shared" si="45"/>
        <v>0.54761904761904767</v>
      </c>
      <c r="BR22" s="54"/>
      <c r="BS22" s="55"/>
      <c r="BT22" s="55"/>
      <c r="BU22" s="55">
        <v>23</v>
      </c>
      <c r="BV22" s="55">
        <v>19</v>
      </c>
      <c r="BW22" s="49">
        <f t="shared" si="46"/>
        <v>0.54761904761904767</v>
      </c>
      <c r="BX22" s="49">
        <f t="shared" si="47"/>
        <v>0.54761904761904767</v>
      </c>
      <c r="BY22" s="54"/>
      <c r="BZ22" s="55"/>
      <c r="CA22" s="55"/>
      <c r="CB22" s="55">
        <v>23</v>
      </c>
      <c r="CC22" s="55">
        <v>19</v>
      </c>
      <c r="CD22" s="49">
        <f t="shared" si="48"/>
        <v>0.54761904761904767</v>
      </c>
      <c r="CE22" s="49">
        <f t="shared" si="49"/>
        <v>0.54761904761904767</v>
      </c>
      <c r="CF22" s="54"/>
      <c r="CG22" s="55"/>
      <c r="CH22" s="55"/>
      <c r="CI22" s="55"/>
      <c r="CJ22" s="55"/>
      <c r="CK22" s="49">
        <f t="shared" si="50"/>
        <v>0</v>
      </c>
      <c r="CL22" s="49">
        <f t="shared" si="51"/>
        <v>0</v>
      </c>
    </row>
    <row r="23" spans="2:90" s="52" customFormat="1" ht="14" x14ac:dyDescent="0.15">
      <c r="B23" s="47" t="s">
        <v>26</v>
      </c>
      <c r="C23" s="53">
        <f t="shared" si="27"/>
        <v>35</v>
      </c>
      <c r="D23" s="53"/>
      <c r="E23" s="53"/>
      <c r="F23" s="48">
        <v>35</v>
      </c>
      <c r="G23" s="54">
        <v>27</v>
      </c>
      <c r="H23" s="55"/>
      <c r="I23" s="55"/>
      <c r="J23" s="55"/>
      <c r="K23" s="55">
        <v>8</v>
      </c>
      <c r="L23" s="49">
        <f t="shared" si="28"/>
        <v>0.77142857142857146</v>
      </c>
      <c r="M23" s="50">
        <f t="shared" si="29"/>
        <v>0</v>
      </c>
      <c r="N23" s="54">
        <v>24</v>
      </c>
      <c r="O23" s="55">
        <v>1</v>
      </c>
      <c r="P23" s="55">
        <v>1</v>
      </c>
      <c r="Q23" s="55">
        <v>2</v>
      </c>
      <c r="R23" s="55">
        <v>7</v>
      </c>
      <c r="S23" s="49">
        <f t="shared" si="30"/>
        <v>0.8</v>
      </c>
      <c r="T23" s="50">
        <f t="shared" si="31"/>
        <v>5.7142857142857141E-2</v>
      </c>
      <c r="U23" s="54">
        <v>16</v>
      </c>
      <c r="V23" s="55"/>
      <c r="W23" s="55"/>
      <c r="X23" s="55">
        <v>10</v>
      </c>
      <c r="Y23" s="55">
        <v>9</v>
      </c>
      <c r="Z23" s="49">
        <f t="shared" si="32"/>
        <v>0.74285714285714288</v>
      </c>
      <c r="AA23" s="50">
        <f t="shared" si="33"/>
        <v>0.2857142857142857</v>
      </c>
      <c r="AB23" s="54">
        <v>3</v>
      </c>
      <c r="AC23" s="55"/>
      <c r="AD23" s="55"/>
      <c r="AE23" s="55">
        <v>22</v>
      </c>
      <c r="AF23" s="55">
        <v>10</v>
      </c>
      <c r="AG23" s="49">
        <f t="shared" si="34"/>
        <v>0.7142857142857143</v>
      </c>
      <c r="AH23" s="50">
        <f t="shared" si="35"/>
        <v>0.62857142857142856</v>
      </c>
      <c r="AI23" s="54">
        <v>1</v>
      </c>
      <c r="AJ23" s="55"/>
      <c r="AK23" s="55">
        <v>1</v>
      </c>
      <c r="AL23" s="55">
        <v>24</v>
      </c>
      <c r="AM23" s="55">
        <v>9</v>
      </c>
      <c r="AN23" s="49">
        <f t="shared" si="36"/>
        <v>0.74285714285714288</v>
      </c>
      <c r="AO23" s="50">
        <f t="shared" si="37"/>
        <v>0.68571428571428572</v>
      </c>
      <c r="AP23" s="54">
        <v>1</v>
      </c>
      <c r="AQ23" s="55"/>
      <c r="AR23" s="55"/>
      <c r="AS23" s="55">
        <v>25</v>
      </c>
      <c r="AT23" s="55">
        <v>9</v>
      </c>
      <c r="AU23" s="49">
        <f t="shared" si="38"/>
        <v>0.74285714285714288</v>
      </c>
      <c r="AV23" s="50">
        <f t="shared" si="39"/>
        <v>0.7142857142857143</v>
      </c>
      <c r="AW23" s="54"/>
      <c r="AX23" s="55"/>
      <c r="AY23" s="55"/>
      <c r="AZ23" s="55">
        <v>25</v>
      </c>
      <c r="BA23" s="55">
        <f>F23-AZ23</f>
        <v>10</v>
      </c>
      <c r="BB23" s="49">
        <f t="shared" si="40"/>
        <v>0.7142857142857143</v>
      </c>
      <c r="BC23" s="50">
        <f t="shared" si="41"/>
        <v>0.7142857142857143</v>
      </c>
      <c r="BD23" s="54"/>
      <c r="BE23" s="55"/>
      <c r="BF23" s="55"/>
      <c r="BG23" s="55">
        <v>25</v>
      </c>
      <c r="BH23" s="55">
        <v>10</v>
      </c>
      <c r="BI23" s="49">
        <f t="shared" si="42"/>
        <v>0.7142857142857143</v>
      </c>
      <c r="BJ23" s="50">
        <f t="shared" si="43"/>
        <v>0.7142857142857143</v>
      </c>
      <c r="BK23" s="54"/>
      <c r="BL23" s="55"/>
      <c r="BM23" s="55"/>
      <c r="BN23" s="55">
        <v>25</v>
      </c>
      <c r="BO23" s="55">
        <v>10</v>
      </c>
      <c r="BP23" s="49">
        <f t="shared" si="44"/>
        <v>0.7142857142857143</v>
      </c>
      <c r="BQ23" s="50">
        <f t="shared" si="45"/>
        <v>0.7142857142857143</v>
      </c>
      <c r="BR23" s="54"/>
      <c r="BS23" s="55"/>
      <c r="BT23" s="55"/>
      <c r="BU23" s="55">
        <v>25</v>
      </c>
      <c r="BV23" s="55">
        <v>10</v>
      </c>
      <c r="BW23" s="49">
        <f t="shared" si="46"/>
        <v>0.7142857142857143</v>
      </c>
      <c r="BX23" s="49">
        <f t="shared" si="47"/>
        <v>0.7142857142857143</v>
      </c>
      <c r="BY23" s="54"/>
      <c r="BZ23" s="55"/>
      <c r="CA23" s="55"/>
      <c r="CB23" s="55"/>
      <c r="CC23" s="55"/>
      <c r="CD23" s="49">
        <f t="shared" si="48"/>
        <v>0</v>
      </c>
      <c r="CE23" s="49">
        <f t="shared" si="49"/>
        <v>0</v>
      </c>
      <c r="CF23" s="54"/>
      <c r="CG23" s="55"/>
      <c r="CH23" s="55"/>
      <c r="CI23" s="55"/>
      <c r="CJ23" s="55"/>
      <c r="CK23" s="49">
        <f t="shared" si="50"/>
        <v>0</v>
      </c>
      <c r="CL23" s="49">
        <f t="shared" si="51"/>
        <v>0</v>
      </c>
    </row>
    <row r="24" spans="2:90" s="52" customFormat="1" ht="14" x14ac:dyDescent="0.15">
      <c r="B24" s="47" t="s">
        <v>27</v>
      </c>
      <c r="C24" s="53">
        <f t="shared" si="27"/>
        <v>41</v>
      </c>
      <c r="D24" s="53"/>
      <c r="E24" s="53"/>
      <c r="F24" s="48">
        <v>41</v>
      </c>
      <c r="G24" s="54">
        <v>37</v>
      </c>
      <c r="H24" s="55"/>
      <c r="I24" s="55">
        <v>1</v>
      </c>
      <c r="J24" s="55"/>
      <c r="K24" s="55">
        <v>3</v>
      </c>
      <c r="L24" s="49">
        <f t="shared" si="28"/>
        <v>0.92682926829268297</v>
      </c>
      <c r="M24" s="50">
        <f t="shared" si="29"/>
        <v>0</v>
      </c>
      <c r="N24" s="54">
        <v>29</v>
      </c>
      <c r="O24" s="55"/>
      <c r="P24" s="55"/>
      <c r="Q24" s="55">
        <v>6</v>
      </c>
      <c r="R24" s="55">
        <v>6</v>
      </c>
      <c r="S24" s="49">
        <f t="shared" si="30"/>
        <v>0.85365853658536583</v>
      </c>
      <c r="T24" s="50">
        <f t="shared" si="31"/>
        <v>0.14634146341463414</v>
      </c>
      <c r="U24" s="54">
        <v>15</v>
      </c>
      <c r="V24" s="55"/>
      <c r="W24" s="55"/>
      <c r="X24" s="55">
        <v>19</v>
      </c>
      <c r="Y24" s="55">
        <v>7</v>
      </c>
      <c r="Z24" s="49">
        <f t="shared" si="32"/>
        <v>0.82926829268292679</v>
      </c>
      <c r="AA24" s="50">
        <f t="shared" si="33"/>
        <v>0.46341463414634149</v>
      </c>
      <c r="AB24" s="54">
        <v>5</v>
      </c>
      <c r="AC24" s="55"/>
      <c r="AD24" s="55">
        <v>1</v>
      </c>
      <c r="AE24" s="55">
        <v>28</v>
      </c>
      <c r="AF24" s="55">
        <v>7</v>
      </c>
      <c r="AG24" s="49">
        <f t="shared" si="34"/>
        <v>0.82926829268292679</v>
      </c>
      <c r="AH24" s="50">
        <f t="shared" si="35"/>
        <v>0.68292682926829273</v>
      </c>
      <c r="AI24" s="54"/>
      <c r="AJ24" s="55"/>
      <c r="AK24" s="55"/>
      <c r="AL24" s="55">
        <v>33</v>
      </c>
      <c r="AM24" s="55">
        <v>8</v>
      </c>
      <c r="AN24" s="49">
        <f t="shared" si="36"/>
        <v>0.80487804878048785</v>
      </c>
      <c r="AO24" s="50">
        <f t="shared" si="37"/>
        <v>0.80487804878048785</v>
      </c>
      <c r="AP24" s="54"/>
      <c r="AQ24" s="55"/>
      <c r="AR24" s="55"/>
      <c r="AS24" s="55">
        <v>33</v>
      </c>
      <c r="AT24" s="55">
        <f>F24-AS24</f>
        <v>8</v>
      </c>
      <c r="AU24" s="49">
        <f t="shared" si="38"/>
        <v>0.80487804878048785</v>
      </c>
      <c r="AV24" s="50">
        <f t="shared" si="39"/>
        <v>0.80487804878048785</v>
      </c>
      <c r="AW24" s="54">
        <v>1</v>
      </c>
      <c r="AX24" s="55"/>
      <c r="AY24" s="55"/>
      <c r="AZ24" s="55">
        <v>33</v>
      </c>
      <c r="BA24" s="55">
        <f>F24-AW24-AX24-AY24-AZ24</f>
        <v>7</v>
      </c>
      <c r="BB24" s="49">
        <f t="shared" si="40"/>
        <v>0.82926829268292679</v>
      </c>
      <c r="BC24" s="50">
        <f t="shared" si="41"/>
        <v>0.80487804878048785</v>
      </c>
      <c r="BD24" s="54"/>
      <c r="BE24" s="55"/>
      <c r="BF24" s="55"/>
      <c r="BG24" s="55">
        <v>34</v>
      </c>
      <c r="BH24" s="55">
        <v>7</v>
      </c>
      <c r="BI24" s="49">
        <f t="shared" si="42"/>
        <v>0.82926829268292679</v>
      </c>
      <c r="BJ24" s="50">
        <f t="shared" si="43"/>
        <v>0.82926829268292679</v>
      </c>
      <c r="BK24" s="54"/>
      <c r="BL24" s="55"/>
      <c r="BM24" s="55"/>
      <c r="BN24" s="55">
        <v>34</v>
      </c>
      <c r="BO24" s="55">
        <v>7</v>
      </c>
      <c r="BP24" s="49">
        <f t="shared" si="44"/>
        <v>0.82926829268292679</v>
      </c>
      <c r="BQ24" s="50">
        <f t="shared" si="45"/>
        <v>0.82926829268292679</v>
      </c>
      <c r="BR24" s="54"/>
      <c r="BS24" s="55"/>
      <c r="BT24" s="55"/>
      <c r="BU24" s="55"/>
      <c r="BV24" s="55"/>
      <c r="BW24" s="49">
        <f t="shared" si="46"/>
        <v>0</v>
      </c>
      <c r="BX24" s="49">
        <f t="shared" si="47"/>
        <v>0</v>
      </c>
      <c r="BY24" s="54"/>
      <c r="BZ24" s="55"/>
      <c r="CA24" s="55"/>
      <c r="CB24" s="55"/>
      <c r="CC24" s="55"/>
      <c r="CD24" s="49">
        <f t="shared" si="48"/>
        <v>0</v>
      </c>
      <c r="CE24" s="49">
        <f t="shared" si="49"/>
        <v>0</v>
      </c>
      <c r="CF24" s="54"/>
      <c r="CG24" s="55"/>
      <c r="CH24" s="55"/>
      <c r="CI24" s="55"/>
      <c r="CJ24" s="55"/>
      <c r="CK24" s="49">
        <f t="shared" si="50"/>
        <v>0</v>
      </c>
      <c r="CL24" s="49">
        <f t="shared" si="51"/>
        <v>0</v>
      </c>
    </row>
    <row r="25" spans="2:90" s="52" customFormat="1" ht="14" x14ac:dyDescent="0.15">
      <c r="B25" s="47" t="s">
        <v>47</v>
      </c>
      <c r="C25" s="53">
        <f t="shared" si="27"/>
        <v>29</v>
      </c>
      <c r="D25" s="53"/>
      <c r="E25" s="53"/>
      <c r="F25" s="48">
        <v>29</v>
      </c>
      <c r="G25" s="54">
        <v>28</v>
      </c>
      <c r="H25" s="55"/>
      <c r="I25" s="55">
        <v>1</v>
      </c>
      <c r="J25" s="55"/>
      <c r="K25" s="55"/>
      <c r="L25" s="100">
        <f t="shared" si="28"/>
        <v>1</v>
      </c>
      <c r="M25" s="101">
        <f t="shared" si="29"/>
        <v>0</v>
      </c>
      <c r="N25" s="54">
        <v>24</v>
      </c>
      <c r="O25" s="55"/>
      <c r="P25" s="55"/>
      <c r="Q25" s="55">
        <v>3</v>
      </c>
      <c r="R25" s="55">
        <v>2</v>
      </c>
      <c r="S25" s="100">
        <f t="shared" si="30"/>
        <v>0.93103448275862066</v>
      </c>
      <c r="T25" s="50">
        <f t="shared" si="31"/>
        <v>0.10344827586206896</v>
      </c>
      <c r="U25" s="54">
        <v>14</v>
      </c>
      <c r="V25" s="55"/>
      <c r="W25" s="55">
        <v>1</v>
      </c>
      <c r="X25" s="55">
        <v>10</v>
      </c>
      <c r="Y25" s="55">
        <v>4</v>
      </c>
      <c r="Z25" s="100">
        <f t="shared" si="32"/>
        <v>0.86206896551724133</v>
      </c>
      <c r="AA25" s="101">
        <f t="shared" si="33"/>
        <v>0.34482758620689657</v>
      </c>
      <c r="AB25" s="54">
        <v>4</v>
      </c>
      <c r="AC25" s="55"/>
      <c r="AD25" s="55"/>
      <c r="AE25" s="55">
        <v>20</v>
      </c>
      <c r="AF25" s="55">
        <v>5</v>
      </c>
      <c r="AG25" s="100">
        <f t="shared" si="34"/>
        <v>0.82758620689655171</v>
      </c>
      <c r="AH25" s="50">
        <f t="shared" si="35"/>
        <v>0.68965517241379315</v>
      </c>
      <c r="AI25" s="54">
        <v>1</v>
      </c>
      <c r="AJ25" s="55"/>
      <c r="AK25" s="55"/>
      <c r="AL25" s="55">
        <v>23</v>
      </c>
      <c r="AM25" s="55">
        <f>F25-(AI25+AL25)</f>
        <v>5</v>
      </c>
      <c r="AN25" s="100">
        <f t="shared" si="36"/>
        <v>0.82758620689655171</v>
      </c>
      <c r="AO25" s="101">
        <f t="shared" si="37"/>
        <v>0.7931034482758621</v>
      </c>
      <c r="AP25" s="54"/>
      <c r="AQ25" s="55"/>
      <c r="AR25" s="55"/>
      <c r="AS25" s="55">
        <v>25</v>
      </c>
      <c r="AT25" s="55">
        <f>F25-AP25-AQ25-AR25-AS25</f>
        <v>4</v>
      </c>
      <c r="AU25" s="49">
        <f t="shared" si="38"/>
        <v>0.86206896551724133</v>
      </c>
      <c r="AV25" s="50">
        <f t="shared" si="39"/>
        <v>0.86206896551724133</v>
      </c>
      <c r="AW25" s="54"/>
      <c r="AX25" s="55"/>
      <c r="AY25" s="55"/>
      <c r="AZ25" s="55">
        <v>25</v>
      </c>
      <c r="BA25" s="55">
        <v>4</v>
      </c>
      <c r="BB25" s="100">
        <f t="shared" si="40"/>
        <v>0.86206896551724133</v>
      </c>
      <c r="BC25" s="101">
        <f t="shared" si="41"/>
        <v>0.86206896551724133</v>
      </c>
      <c r="BD25" s="54"/>
      <c r="BE25" s="55"/>
      <c r="BF25" s="55"/>
      <c r="BG25" s="55">
        <v>25</v>
      </c>
      <c r="BH25" s="55">
        <v>4</v>
      </c>
      <c r="BI25" s="100">
        <f t="shared" si="42"/>
        <v>0.86206896551724133</v>
      </c>
      <c r="BJ25" s="50">
        <f t="shared" si="43"/>
        <v>0.86206896551724133</v>
      </c>
      <c r="BK25" s="54"/>
      <c r="BL25" s="55"/>
      <c r="BM25" s="55"/>
      <c r="BN25" s="55"/>
      <c r="BO25" s="55"/>
      <c r="BP25" s="100">
        <f t="shared" si="44"/>
        <v>0</v>
      </c>
      <c r="BQ25" s="101">
        <f t="shared" si="45"/>
        <v>0</v>
      </c>
      <c r="BR25" s="54"/>
      <c r="BS25" s="55"/>
      <c r="BT25" s="55"/>
      <c r="BU25" s="55"/>
      <c r="BV25" s="55"/>
      <c r="BW25" s="100">
        <f t="shared" si="46"/>
        <v>0</v>
      </c>
      <c r="BX25" s="49">
        <f t="shared" si="47"/>
        <v>0</v>
      </c>
      <c r="BY25" s="54"/>
      <c r="BZ25" s="55"/>
      <c r="CA25" s="55"/>
      <c r="CB25" s="55"/>
      <c r="CC25" s="55"/>
      <c r="CD25" s="100">
        <f t="shared" si="48"/>
        <v>0</v>
      </c>
      <c r="CE25" s="49">
        <f t="shared" si="49"/>
        <v>0</v>
      </c>
      <c r="CF25" s="54"/>
      <c r="CG25" s="55"/>
      <c r="CH25" s="55"/>
      <c r="CI25" s="55"/>
      <c r="CJ25" s="55"/>
      <c r="CK25" s="100">
        <f t="shared" si="50"/>
        <v>0</v>
      </c>
      <c r="CL25" s="49">
        <f t="shared" si="51"/>
        <v>0</v>
      </c>
    </row>
    <row r="26" spans="2:90" s="52" customFormat="1" ht="14" x14ac:dyDescent="0.15">
      <c r="B26" s="47" t="s">
        <v>48</v>
      </c>
      <c r="C26" s="53">
        <f t="shared" si="27"/>
        <v>47</v>
      </c>
      <c r="D26" s="53"/>
      <c r="E26" s="53"/>
      <c r="F26" s="48">
        <v>47</v>
      </c>
      <c r="G26" s="54">
        <v>36</v>
      </c>
      <c r="H26" s="55"/>
      <c r="I26" s="55">
        <v>4</v>
      </c>
      <c r="J26" s="55"/>
      <c r="K26" s="55">
        <v>7</v>
      </c>
      <c r="L26" s="56">
        <f t="shared" si="28"/>
        <v>0.85106382978723405</v>
      </c>
      <c r="M26" s="57">
        <f t="shared" si="29"/>
        <v>0</v>
      </c>
      <c r="N26" s="55">
        <v>33</v>
      </c>
      <c r="O26" s="55"/>
      <c r="P26" s="55"/>
      <c r="Q26" s="55">
        <v>4</v>
      </c>
      <c r="R26" s="55">
        <v>10</v>
      </c>
      <c r="S26" s="56">
        <f t="shared" si="30"/>
        <v>0.78723404255319152</v>
      </c>
      <c r="T26" s="50">
        <f t="shared" si="31"/>
        <v>8.5106382978723402E-2</v>
      </c>
      <c r="U26" s="54">
        <v>12</v>
      </c>
      <c r="V26" s="55"/>
      <c r="W26" s="55">
        <v>1</v>
      </c>
      <c r="X26" s="55">
        <v>22</v>
      </c>
      <c r="Y26" s="55">
        <v>12</v>
      </c>
      <c r="Z26" s="56">
        <f t="shared" si="32"/>
        <v>0.74468085106382975</v>
      </c>
      <c r="AA26" s="57">
        <f t="shared" si="33"/>
        <v>0.46808510638297873</v>
      </c>
      <c r="AB26" s="55">
        <v>5</v>
      </c>
      <c r="AC26" s="55"/>
      <c r="AD26" s="55"/>
      <c r="AE26" s="55">
        <v>29</v>
      </c>
      <c r="AF26" s="55">
        <f>F26-(AB26+AE26)</f>
        <v>13</v>
      </c>
      <c r="AG26" s="56">
        <f t="shared" si="34"/>
        <v>0.72340425531914898</v>
      </c>
      <c r="AH26" s="50">
        <f t="shared" si="35"/>
        <v>0.61702127659574468</v>
      </c>
      <c r="AI26" s="54"/>
      <c r="AJ26" s="55"/>
      <c r="AK26" s="55"/>
      <c r="AL26" s="55">
        <v>32</v>
      </c>
      <c r="AM26" s="55">
        <f>F26-AI26-AJ26-AK26-AL26</f>
        <v>15</v>
      </c>
      <c r="AN26" s="56">
        <f t="shared" si="36"/>
        <v>0.68085106382978722</v>
      </c>
      <c r="AO26" s="57">
        <f t="shared" si="37"/>
        <v>0.68085106382978722</v>
      </c>
      <c r="AP26" s="54"/>
      <c r="AQ26" s="55"/>
      <c r="AR26" s="55">
        <v>1</v>
      </c>
      <c r="AS26" s="55">
        <v>34</v>
      </c>
      <c r="AT26" s="55">
        <v>12</v>
      </c>
      <c r="AU26" s="100">
        <f t="shared" si="38"/>
        <v>0.74468085106382975</v>
      </c>
      <c r="AV26" s="50">
        <f t="shared" si="39"/>
        <v>0.72340425531914898</v>
      </c>
      <c r="AW26" s="54"/>
      <c r="AX26" s="55"/>
      <c r="AY26" s="55"/>
      <c r="AZ26" s="55">
        <v>34</v>
      </c>
      <c r="BA26" s="55">
        <v>13</v>
      </c>
      <c r="BB26" s="59">
        <f t="shared" si="40"/>
        <v>0.72340425531914898</v>
      </c>
      <c r="BC26" s="60">
        <f t="shared" si="41"/>
        <v>0.72340425531914898</v>
      </c>
      <c r="BD26" s="55"/>
      <c r="BE26" s="55"/>
      <c r="BF26" s="55"/>
      <c r="BG26" s="55"/>
      <c r="BH26" s="55"/>
      <c r="BI26" s="56">
        <f t="shared" si="42"/>
        <v>0</v>
      </c>
      <c r="BJ26" s="50">
        <f t="shared" si="43"/>
        <v>0</v>
      </c>
      <c r="BK26" s="54"/>
      <c r="BL26" s="55"/>
      <c r="BM26" s="55"/>
      <c r="BN26" s="55"/>
      <c r="BO26" s="55"/>
      <c r="BP26" s="56">
        <f t="shared" si="44"/>
        <v>0</v>
      </c>
      <c r="BQ26" s="57">
        <f t="shared" si="45"/>
        <v>0</v>
      </c>
      <c r="BR26" s="55"/>
      <c r="BS26" s="55"/>
      <c r="BT26" s="55"/>
      <c r="BU26" s="55"/>
      <c r="BV26" s="55"/>
      <c r="BW26" s="56">
        <f t="shared" si="46"/>
        <v>0</v>
      </c>
      <c r="BX26" s="58">
        <f t="shared" si="47"/>
        <v>0</v>
      </c>
      <c r="BY26" s="54"/>
      <c r="BZ26" s="55"/>
      <c r="CA26" s="55"/>
      <c r="CB26" s="55"/>
      <c r="CC26" s="55"/>
      <c r="CD26" s="56">
        <f t="shared" si="48"/>
        <v>0</v>
      </c>
      <c r="CE26" s="59">
        <f t="shared" si="49"/>
        <v>0</v>
      </c>
      <c r="CF26" s="54"/>
      <c r="CG26" s="55"/>
      <c r="CH26" s="55"/>
      <c r="CI26" s="55"/>
      <c r="CJ26" s="55"/>
      <c r="CK26" s="56">
        <f t="shared" si="50"/>
        <v>0</v>
      </c>
      <c r="CL26" s="59">
        <f t="shared" si="51"/>
        <v>0</v>
      </c>
    </row>
    <row r="27" spans="2:90" s="52" customFormat="1" ht="14" x14ac:dyDescent="0.15">
      <c r="B27" s="47" t="s">
        <v>49</v>
      </c>
      <c r="C27" s="53">
        <f t="shared" si="27"/>
        <v>29</v>
      </c>
      <c r="D27" s="53"/>
      <c r="E27" s="53"/>
      <c r="F27" s="48">
        <v>29</v>
      </c>
      <c r="G27" s="54">
        <v>19</v>
      </c>
      <c r="H27" s="55"/>
      <c r="I27" s="55">
        <v>5</v>
      </c>
      <c r="J27" s="55"/>
      <c r="K27" s="55">
        <v>5</v>
      </c>
      <c r="L27" s="56">
        <f t="shared" si="28"/>
        <v>0.82758620689655171</v>
      </c>
      <c r="M27" s="57">
        <f t="shared" si="29"/>
        <v>0</v>
      </c>
      <c r="N27" s="55">
        <v>15</v>
      </c>
      <c r="O27" s="55"/>
      <c r="P27" s="55"/>
      <c r="Q27" s="55">
        <v>3</v>
      </c>
      <c r="R27" s="55">
        <v>11</v>
      </c>
      <c r="S27" s="56">
        <f t="shared" si="30"/>
        <v>0.62068965517241381</v>
      </c>
      <c r="T27" s="50">
        <f t="shared" si="31"/>
        <v>0.10344827586206896</v>
      </c>
      <c r="U27" s="54">
        <v>9</v>
      </c>
      <c r="V27" s="55"/>
      <c r="W27" s="55"/>
      <c r="X27" s="55">
        <v>9</v>
      </c>
      <c r="Y27" s="55">
        <f>F27-(U27+X27)</f>
        <v>11</v>
      </c>
      <c r="Z27" s="59">
        <f t="shared" si="32"/>
        <v>0.62068965517241381</v>
      </c>
      <c r="AA27" s="60">
        <f t="shared" si="33"/>
        <v>0.31034482758620691</v>
      </c>
      <c r="AB27" s="55">
        <v>4</v>
      </c>
      <c r="AC27" s="55"/>
      <c r="AD27" s="55"/>
      <c r="AE27" s="55">
        <v>13</v>
      </c>
      <c r="AF27" s="55">
        <f>F27-AB27-AC27-AD27-AE27</f>
        <v>12</v>
      </c>
      <c r="AG27" s="56">
        <f t="shared" si="34"/>
        <v>0.58620689655172409</v>
      </c>
      <c r="AH27" s="50">
        <f t="shared" si="35"/>
        <v>0.44827586206896552</v>
      </c>
      <c r="AI27" s="54">
        <v>1</v>
      </c>
      <c r="AJ27" s="55"/>
      <c r="AK27" s="55"/>
      <c r="AL27" s="55">
        <v>16</v>
      </c>
      <c r="AM27" s="55">
        <f>F27-AL27-AI27</f>
        <v>12</v>
      </c>
      <c r="AN27" s="59">
        <f t="shared" si="36"/>
        <v>0.58620689655172409</v>
      </c>
      <c r="AO27" s="60">
        <f t="shared" si="37"/>
        <v>0.55172413793103448</v>
      </c>
      <c r="AP27" s="55"/>
      <c r="AQ27" s="55"/>
      <c r="AR27" s="55"/>
      <c r="AS27" s="55">
        <v>16</v>
      </c>
      <c r="AT27" s="55">
        <v>13</v>
      </c>
      <c r="AU27" s="56">
        <f t="shared" si="38"/>
        <v>0.55172413793103448</v>
      </c>
      <c r="AV27" s="50">
        <f t="shared" si="39"/>
        <v>0.55172413793103448</v>
      </c>
      <c r="AW27" s="54"/>
      <c r="AX27" s="55"/>
      <c r="AY27" s="55"/>
      <c r="AZ27" s="55"/>
      <c r="BA27" s="55"/>
      <c r="BB27" s="49">
        <f t="shared" si="40"/>
        <v>0</v>
      </c>
      <c r="BC27" s="50">
        <f t="shared" si="41"/>
        <v>0</v>
      </c>
      <c r="BD27" s="55"/>
      <c r="BE27" s="55"/>
      <c r="BF27" s="55"/>
      <c r="BG27" s="55"/>
      <c r="BH27" s="55"/>
      <c r="BI27" s="56">
        <f t="shared" si="42"/>
        <v>0</v>
      </c>
      <c r="BJ27" s="50">
        <f t="shared" si="43"/>
        <v>0</v>
      </c>
      <c r="BK27" s="54"/>
      <c r="BL27" s="55"/>
      <c r="BM27" s="55"/>
      <c r="BN27" s="55"/>
      <c r="BO27" s="55"/>
      <c r="BP27" s="59">
        <f t="shared" si="44"/>
        <v>0</v>
      </c>
      <c r="BQ27" s="60">
        <f t="shared" si="45"/>
        <v>0</v>
      </c>
      <c r="BR27" s="55"/>
      <c r="BS27" s="55"/>
      <c r="BT27" s="55"/>
      <c r="BU27" s="55"/>
      <c r="BV27" s="55"/>
      <c r="BW27" s="56">
        <f t="shared" si="46"/>
        <v>0</v>
      </c>
      <c r="BX27" s="58">
        <f t="shared" si="47"/>
        <v>0</v>
      </c>
      <c r="BY27" s="54"/>
      <c r="BZ27" s="55"/>
      <c r="CA27" s="55"/>
      <c r="CB27" s="55"/>
      <c r="CC27" s="55"/>
      <c r="CD27" s="56">
        <f t="shared" si="48"/>
        <v>0</v>
      </c>
      <c r="CE27" s="49">
        <f t="shared" si="49"/>
        <v>0</v>
      </c>
      <c r="CF27" s="54"/>
      <c r="CG27" s="55"/>
      <c r="CH27" s="55"/>
      <c r="CI27" s="55"/>
      <c r="CJ27" s="55"/>
      <c r="CK27" s="56">
        <f t="shared" si="50"/>
        <v>0</v>
      </c>
      <c r="CL27" s="49">
        <f t="shared" si="51"/>
        <v>0</v>
      </c>
    </row>
    <row r="28" spans="2:90" s="52" customFormat="1" ht="14" x14ac:dyDescent="0.15">
      <c r="B28" s="47" t="s">
        <v>68</v>
      </c>
      <c r="C28" s="53">
        <v>42</v>
      </c>
      <c r="D28" s="53"/>
      <c r="E28" s="53"/>
      <c r="F28" s="48">
        <v>42</v>
      </c>
      <c r="G28" s="65">
        <v>37</v>
      </c>
      <c r="H28" s="66"/>
      <c r="I28" s="66">
        <v>3</v>
      </c>
      <c r="J28" s="66"/>
      <c r="K28" s="66">
        <v>2</v>
      </c>
      <c r="L28" s="68">
        <f>IF($F28="","",((G28+H28+I28+J28)/$F28))</f>
        <v>0.95238095238095233</v>
      </c>
      <c r="M28" s="69">
        <f>IF($F28="","",(J28/$F28))</f>
        <v>0</v>
      </c>
      <c r="N28" s="55">
        <v>33</v>
      </c>
      <c r="O28" s="55"/>
      <c r="P28" s="55"/>
      <c r="Q28" s="55">
        <v>3</v>
      </c>
      <c r="R28" s="55">
        <f>F28-(N28+Q28)</f>
        <v>6</v>
      </c>
      <c r="S28" s="56">
        <f>IF($F28="","",((N28+O28+P28+Q28)/$F28))</f>
        <v>0.8571428571428571</v>
      </c>
      <c r="T28" s="50">
        <f>IF($F28="","",(Q28/$F28))</f>
        <v>7.1428571428571425E-2</v>
      </c>
      <c r="U28" s="54">
        <v>15</v>
      </c>
      <c r="V28" s="55"/>
      <c r="W28" s="55">
        <v>1</v>
      </c>
      <c r="X28" s="55">
        <v>19</v>
      </c>
      <c r="Y28" s="55">
        <f>F28-U28-V28-W28-X28</f>
        <v>7</v>
      </c>
      <c r="Z28" s="59">
        <f>IF($F28="","",((U28+V28+W28+X28)/$F28))</f>
        <v>0.83333333333333337</v>
      </c>
      <c r="AA28" s="60">
        <f>IF($F28="","",(X28/$F28))</f>
        <v>0.45238095238095238</v>
      </c>
      <c r="AB28" s="55">
        <v>3</v>
      </c>
      <c r="AC28" s="55"/>
      <c r="AD28" s="55"/>
      <c r="AE28" s="55">
        <v>32</v>
      </c>
      <c r="AF28" s="55">
        <f>F28-AE28-AB28</f>
        <v>7</v>
      </c>
      <c r="AG28" s="56">
        <f>IF($F28="","",((AB28+AC28+AD28+AE28)/$F28))</f>
        <v>0.83333333333333337</v>
      </c>
      <c r="AH28" s="50">
        <f>IF($F28="","",(AE28/$F28))</f>
        <v>0.76190476190476186</v>
      </c>
      <c r="AI28" s="54">
        <v>1</v>
      </c>
      <c r="AJ28" s="55"/>
      <c r="AK28" s="55"/>
      <c r="AL28" s="55">
        <v>35</v>
      </c>
      <c r="AM28" s="55">
        <f>F28-AI28-AL28</f>
        <v>6</v>
      </c>
      <c r="AN28" s="59">
        <f>IF($F28="","",((AI28+AJ28+AK28+AL28)/$F28))</f>
        <v>0.8571428571428571</v>
      </c>
      <c r="AO28" s="60">
        <f>IF($F28="","",(AL28/$F28))</f>
        <v>0.83333333333333337</v>
      </c>
      <c r="AP28" s="55"/>
      <c r="AQ28" s="55"/>
      <c r="AR28" s="55"/>
      <c r="AS28" s="55"/>
      <c r="AT28" s="55"/>
      <c r="AU28" s="56">
        <f>IF($F28="","",((AP28+AQ28+AR28+AS28)/$F28))</f>
        <v>0</v>
      </c>
      <c r="AV28" s="50">
        <f>IF($F28="","",(AS28/$F28))</f>
        <v>0</v>
      </c>
      <c r="AW28" s="54"/>
      <c r="AX28" s="55"/>
      <c r="AY28" s="55"/>
      <c r="AZ28" s="55"/>
      <c r="BA28" s="55"/>
      <c r="BB28" s="49">
        <f>IF($F28="","",((AW28+AX28+AY28+AZ28)/$F28))</f>
        <v>0</v>
      </c>
      <c r="BC28" s="50">
        <f>IF($F28="","",(AZ28/$F28))</f>
        <v>0</v>
      </c>
      <c r="BD28" s="55"/>
      <c r="BE28" s="55"/>
      <c r="BF28" s="55"/>
      <c r="BG28" s="55"/>
      <c r="BH28" s="55"/>
      <c r="BI28" s="56">
        <f>IF($F28="","",((BD28+BE28+BF28+BG28)/$F28))</f>
        <v>0</v>
      </c>
      <c r="BJ28" s="50">
        <f>IF($F28="","",(BG28/$F28))</f>
        <v>0</v>
      </c>
      <c r="BK28" s="54"/>
      <c r="BL28" s="55"/>
      <c r="BM28" s="55"/>
      <c r="BN28" s="55"/>
      <c r="BO28" s="55"/>
      <c r="BP28" s="59">
        <f>IF($F28="","",((BK28+BL28+BM28+BN28)/$F28))</f>
        <v>0</v>
      </c>
      <c r="BQ28" s="60">
        <f>IF($F28="","",(BN28/$F28))</f>
        <v>0</v>
      </c>
      <c r="BR28" s="55"/>
      <c r="BS28" s="55"/>
      <c r="BT28" s="55"/>
      <c r="BU28" s="55"/>
      <c r="BV28" s="55"/>
      <c r="BW28" s="56">
        <f>IF($F28="","",((BR28+BS28+BT28+BU28)/$F28))</f>
        <v>0</v>
      </c>
      <c r="BX28" s="58">
        <f>IF($F28="","",(BU28/$F28))</f>
        <v>0</v>
      </c>
      <c r="BY28" s="54"/>
      <c r="BZ28" s="55"/>
      <c r="CA28" s="55"/>
      <c r="CB28" s="55"/>
      <c r="CC28" s="55"/>
      <c r="CD28" s="59">
        <f t="shared" si="48"/>
        <v>0</v>
      </c>
      <c r="CE28" s="49">
        <f t="shared" si="49"/>
        <v>0</v>
      </c>
      <c r="CF28" s="54"/>
      <c r="CG28" s="55"/>
      <c r="CH28" s="55"/>
      <c r="CI28" s="55"/>
      <c r="CJ28" s="55"/>
      <c r="CK28" s="59">
        <f>IF($F28="","",((CF28+CG28+CH28+CI28)/$F28))</f>
        <v>0</v>
      </c>
      <c r="CL28" s="49">
        <f>IF($F28="","",(CI28/$F28))</f>
        <v>0</v>
      </c>
    </row>
    <row r="29" spans="2:90" s="52" customFormat="1" ht="14" x14ac:dyDescent="0.15">
      <c r="B29" s="47" t="s">
        <v>70</v>
      </c>
      <c r="C29" s="53">
        <v>31</v>
      </c>
      <c r="D29" s="53"/>
      <c r="E29" s="53"/>
      <c r="F29" s="48">
        <v>31</v>
      </c>
      <c r="G29" s="54">
        <v>30</v>
      </c>
      <c r="H29" s="55"/>
      <c r="I29" s="55"/>
      <c r="J29" s="55"/>
      <c r="K29" s="55">
        <f>F29-G29</f>
        <v>1</v>
      </c>
      <c r="L29" s="59">
        <f>IF($F29="","",((G29+H29+I29+J29)/$F29))</f>
        <v>0.967741935483871</v>
      </c>
      <c r="M29" s="60">
        <f>IF($F29="","",(J29/$F29))</f>
        <v>0</v>
      </c>
      <c r="N29" s="55">
        <v>29</v>
      </c>
      <c r="O29" s="55"/>
      <c r="P29" s="55"/>
      <c r="Q29" s="55">
        <v>1</v>
      </c>
      <c r="R29" s="55">
        <f>F29-N29-O29-P29-Q29</f>
        <v>1</v>
      </c>
      <c r="S29" s="56">
        <f>IF($F29="","",((N29+O29+P29+Q29)/$F29))</f>
        <v>0.967741935483871</v>
      </c>
      <c r="T29" s="50">
        <f>IF($F29="","",(Q29/$F29))</f>
        <v>3.2258064516129031E-2</v>
      </c>
      <c r="U29" s="54">
        <v>10</v>
      </c>
      <c r="V29" s="55"/>
      <c r="W29" s="55"/>
      <c r="X29" s="55">
        <v>20</v>
      </c>
      <c r="Y29" s="55">
        <f>F29-X29-U29</f>
        <v>1</v>
      </c>
      <c r="Z29" s="59">
        <f>IF($F29="","",((U29+V29+W29+X29)/$F29))</f>
        <v>0.967741935483871</v>
      </c>
      <c r="AA29" s="60">
        <f>IF($F29="","",(X29/$F29))</f>
        <v>0.64516129032258063</v>
      </c>
      <c r="AB29" s="55">
        <v>1</v>
      </c>
      <c r="AC29" s="55"/>
      <c r="AD29" s="55"/>
      <c r="AE29" s="55">
        <v>28</v>
      </c>
      <c r="AF29" s="55">
        <f>F29-AB29-AE29</f>
        <v>2</v>
      </c>
      <c r="AG29" s="56">
        <f>IF($F29="","",((AB29+AC29+AD29+AE29)/$F29))</f>
        <v>0.93548387096774188</v>
      </c>
      <c r="AH29" s="50">
        <f>IF($F29="","",(AE29/$F29))</f>
        <v>0.90322580645161288</v>
      </c>
      <c r="AI29" s="54"/>
      <c r="AJ29" s="55"/>
      <c r="AK29" s="55"/>
      <c r="AL29" s="55"/>
      <c r="AM29" s="55"/>
      <c r="AN29" s="59">
        <f>IF($F29="","",((AI29+AJ29+AK29+AL29)/$F29))</f>
        <v>0</v>
      </c>
      <c r="AO29" s="60">
        <f>IF($F29="","",(AL29/$F29))</f>
        <v>0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8">
        <f>IF($F29="","",(BU29/$F29))</f>
        <v>0</v>
      </c>
      <c r="BY29" s="54"/>
      <c r="BZ29" s="55"/>
      <c r="CA29" s="55"/>
      <c r="CB29" s="55"/>
      <c r="CC29" s="55"/>
      <c r="CD29" s="59">
        <f>IF($F29="","",((BY29+BZ29+CA29+CB29)/$F29))</f>
        <v>0</v>
      </c>
      <c r="CE29" s="60">
        <f>IF($F29="","",(CB29/$F29))</f>
        <v>0</v>
      </c>
      <c r="CF29" s="54"/>
      <c r="CG29" s="55"/>
      <c r="CH29" s="55"/>
      <c r="CI29" s="55"/>
      <c r="CJ29" s="55"/>
      <c r="CK29" s="59">
        <f>IF($F29="","",((CF29+CG29+CH29+CI29)/$F29))</f>
        <v>0</v>
      </c>
      <c r="CL29" s="49">
        <f>IF($F29="","",(CI29/$F29))</f>
        <v>0</v>
      </c>
    </row>
    <row r="30" spans="2:90" s="52" customFormat="1" ht="14" x14ac:dyDescent="0.15">
      <c r="B30" s="47" t="s">
        <v>72</v>
      </c>
      <c r="C30" s="53">
        <v>26</v>
      </c>
      <c r="D30" s="53"/>
      <c r="E30" s="53"/>
      <c r="F30" s="48">
        <v>26</v>
      </c>
      <c r="G30" s="54">
        <v>24</v>
      </c>
      <c r="H30" s="55"/>
      <c r="I30" s="55"/>
      <c r="J30" s="55"/>
      <c r="K30" s="55">
        <f>F30-(G30+I30+J30)</f>
        <v>2</v>
      </c>
      <c r="L30" s="59">
        <f>IF($F30="","",((G30+H30+I30+J30)/$F30))</f>
        <v>0.92307692307692313</v>
      </c>
      <c r="M30" s="60">
        <f>IF($F30="","",(J30/$F30))</f>
        <v>0</v>
      </c>
      <c r="N30" s="55">
        <v>18</v>
      </c>
      <c r="O30" s="55"/>
      <c r="P30" s="55">
        <v>3</v>
      </c>
      <c r="Q30" s="55">
        <v>2</v>
      </c>
      <c r="R30" s="55">
        <f>F30-Q30-P30-N30</f>
        <v>3</v>
      </c>
      <c r="S30" s="56">
        <f>IF($F30="","",((N30+O30+P30+Q30)/$F30))</f>
        <v>0.88461538461538458</v>
      </c>
      <c r="T30" s="50">
        <f>IF($F30="","",(Q30/$F30))</f>
        <v>7.6923076923076927E-2</v>
      </c>
      <c r="U30" s="54">
        <v>7</v>
      </c>
      <c r="V30" s="55"/>
      <c r="W30" s="55"/>
      <c r="X30" s="55">
        <v>14</v>
      </c>
      <c r="Y30" s="55">
        <f>F30-U30-X30</f>
        <v>5</v>
      </c>
      <c r="Z30" s="59">
        <f>IF($F30="","",((U30+V30+W30+X30)/$F30))</f>
        <v>0.80769230769230771</v>
      </c>
      <c r="AA30" s="60">
        <f>IF($F30="","",(X30/$F30))</f>
        <v>0.53846153846153844</v>
      </c>
      <c r="AB30" s="55"/>
      <c r="AC30" s="55"/>
      <c r="AD30" s="55"/>
      <c r="AE30" s="55"/>
      <c r="AF30" s="55"/>
      <c r="AG30" s="56">
        <f>IF($F30="","",((AB30+AC30+AD30+AE30)/$F30))</f>
        <v>0</v>
      </c>
      <c r="AH30" s="50">
        <f>IF($F30="","",(AE30/$F30))</f>
        <v>0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8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>IF($F30="","",((CF30+CG30+CH30+CI30)/$F30))</f>
        <v>0</v>
      </c>
      <c r="CL30" s="49">
        <f>IF($F30="","",(CI30/$F30))</f>
        <v>0</v>
      </c>
    </row>
    <row r="31" spans="2:90" s="52" customFormat="1" ht="14" x14ac:dyDescent="0.15">
      <c r="B31" s="47" t="s">
        <v>73</v>
      </c>
      <c r="C31" s="53">
        <v>36</v>
      </c>
      <c r="D31" s="53"/>
      <c r="E31" s="53"/>
      <c r="F31" s="48">
        <v>36</v>
      </c>
      <c r="G31" s="83">
        <v>30</v>
      </c>
      <c r="H31" s="84"/>
      <c r="I31" s="84">
        <v>1</v>
      </c>
      <c r="J31" s="84"/>
      <c r="K31" s="84">
        <f>F31-(G31+I31+J31)</f>
        <v>5</v>
      </c>
      <c r="L31" s="85">
        <f>IF($F31="","",((G31+H31+I31+J31)/$F31))</f>
        <v>0.86111111111111116</v>
      </c>
      <c r="M31" s="86">
        <f>IF($F31="","",(J31/$F31))</f>
        <v>0</v>
      </c>
      <c r="N31" s="55">
        <v>26</v>
      </c>
      <c r="O31" s="55"/>
      <c r="P31" s="55">
        <v>1</v>
      </c>
      <c r="Q31" s="55">
        <v>1</v>
      </c>
      <c r="R31" s="55">
        <f>F31-N31-P31-Q31</f>
        <v>8</v>
      </c>
      <c r="S31" s="56">
        <f>IF($F31="","",((N31+O31+P31+Q31)/$F31))</f>
        <v>0.77777777777777779</v>
      </c>
      <c r="T31" s="50">
        <f>IF($F31="","",(Q31/$F31))</f>
        <v>2.7777777777777776E-2</v>
      </c>
      <c r="U31" s="83"/>
      <c r="V31" s="84"/>
      <c r="W31" s="84"/>
      <c r="X31" s="84"/>
      <c r="Y31" s="84"/>
      <c r="Z31" s="85">
        <f>IF($F31="","",((U31+V31+W31+X31)/$F31))</f>
        <v>0</v>
      </c>
      <c r="AA31" s="86">
        <f>IF($F31="","",(X31/$F31))</f>
        <v>0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83"/>
      <c r="AJ31" s="84"/>
      <c r="AK31" s="84"/>
      <c r="AL31" s="84"/>
      <c r="AM31" s="84"/>
      <c r="AN31" s="85">
        <f>IF($F31="","",((AI31+AJ31+AK31+AL31)/$F31))</f>
        <v>0</v>
      </c>
      <c r="AO31" s="86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83"/>
      <c r="AX31" s="84"/>
      <c r="AY31" s="84"/>
      <c r="AZ31" s="84"/>
      <c r="BA31" s="84"/>
      <c r="BB31" s="85">
        <f>IF($F31="","",((AW31+AX31+AY31+AZ31)/$F31))</f>
        <v>0</v>
      </c>
      <c r="BC31" s="86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83"/>
      <c r="BL31" s="84"/>
      <c r="BM31" s="84"/>
      <c r="BN31" s="84"/>
      <c r="BO31" s="84"/>
      <c r="BP31" s="85">
        <f>IF($F31="","",((BK31+BL31+BM31+BN31)/$F31))</f>
        <v>0</v>
      </c>
      <c r="BQ31" s="86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49">
        <f>IF($F31="","",(BU31/$F31))</f>
        <v>0</v>
      </c>
      <c r="BY31" s="83"/>
      <c r="BZ31" s="84"/>
      <c r="CA31" s="84"/>
      <c r="CB31" s="84"/>
      <c r="CC31" s="84"/>
      <c r="CD31" s="85">
        <f>IF($F31="","",((BY31+BZ31+CA31+CB31)/$F31))</f>
        <v>0</v>
      </c>
      <c r="CE31" s="86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59">
        <f>IF($F31="","",(CI31/$F31))</f>
        <v>0</v>
      </c>
    </row>
    <row r="32" spans="2:90" s="52" customFormat="1" ht="14" x14ac:dyDescent="0.15">
      <c r="B32" s="47" t="s">
        <v>74</v>
      </c>
      <c r="C32" s="53">
        <v>33</v>
      </c>
      <c r="D32" s="53"/>
      <c r="E32" s="53"/>
      <c r="F32" s="48">
        <f>C32-D32-E32</f>
        <v>33</v>
      </c>
      <c r="G32" s="93">
        <v>27</v>
      </c>
      <c r="H32" s="70"/>
      <c r="I32" s="70">
        <v>1</v>
      </c>
      <c r="J32" s="70"/>
      <c r="K32" s="70">
        <f>F32-(G32+I32+J32)</f>
        <v>5</v>
      </c>
      <c r="L32" s="71">
        <f>IF($F32="","",((G32+H32+I32+J32)/$F32))</f>
        <v>0.84848484848484851</v>
      </c>
      <c r="M32" s="72">
        <f>IF($F32="","",(J32/$F32))</f>
        <v>0</v>
      </c>
      <c r="N32" s="55"/>
      <c r="O32" s="55"/>
      <c r="P32" s="55"/>
      <c r="Q32" s="55"/>
      <c r="R32" s="55"/>
      <c r="S32" s="56">
        <f>IF($F32="","",((N32+O32+P32+Q32)/$F32))</f>
        <v>0</v>
      </c>
      <c r="T32" s="50">
        <f>IF($F32="","",(Q32/$F32))</f>
        <v>0</v>
      </c>
      <c r="U32" s="93"/>
      <c r="V32" s="70"/>
      <c r="W32" s="70"/>
      <c r="X32" s="70"/>
      <c r="Y32" s="70"/>
      <c r="Z32" s="71">
        <f>IF($F32="","",((U32+V32+W32+X32)/$F32))</f>
        <v>0</v>
      </c>
      <c r="AA32" s="72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93"/>
      <c r="AJ32" s="70"/>
      <c r="AK32" s="70"/>
      <c r="AL32" s="70"/>
      <c r="AM32" s="70"/>
      <c r="AN32" s="71">
        <f>IF($F32="","",((AI32+AJ32+AK32+AL32)/$F32))</f>
        <v>0</v>
      </c>
      <c r="AO32" s="72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93"/>
      <c r="AX32" s="70"/>
      <c r="AY32" s="70"/>
      <c r="AZ32" s="70"/>
      <c r="BA32" s="70"/>
      <c r="BB32" s="71">
        <f>IF($F32="","",((AW32+AX32+AY32+AZ32)/$F32))</f>
        <v>0</v>
      </c>
      <c r="BC32" s="72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93"/>
      <c r="BL32" s="70"/>
      <c r="BM32" s="70"/>
      <c r="BN32" s="70"/>
      <c r="BO32" s="70"/>
      <c r="BP32" s="71">
        <f>IF($F32="","",((BK32+BL32+BM32+BN32)/$F32))</f>
        <v>0</v>
      </c>
      <c r="BQ32" s="72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93"/>
      <c r="BZ32" s="70"/>
      <c r="CA32" s="70"/>
      <c r="CB32" s="70"/>
      <c r="CC32" s="70"/>
      <c r="CD32" s="71">
        <f>IF($F32="","",((BY32+BZ32+CA32+CB32)/$F32))</f>
        <v>0</v>
      </c>
      <c r="CE32" s="7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59">
        <f>IF($F32="","",(CI32/$F32))</f>
        <v>0</v>
      </c>
    </row>
  </sheetData>
  <mergeCells count="32">
    <mergeCell ref="N3:T3"/>
    <mergeCell ref="B3:B4"/>
    <mergeCell ref="C3:C4"/>
    <mergeCell ref="D3:D4"/>
    <mergeCell ref="E3:E4"/>
    <mergeCell ref="G3:M3"/>
    <mergeCell ref="BD3:BJ3"/>
    <mergeCell ref="CF3:CL3"/>
    <mergeCell ref="CF19:CL19"/>
    <mergeCell ref="BY3:CE3"/>
    <mergeCell ref="BY19:CE19"/>
    <mergeCell ref="BD19:BJ19"/>
    <mergeCell ref="BK3:BQ3"/>
    <mergeCell ref="BR3:BX3"/>
    <mergeCell ref="B19:B20"/>
    <mergeCell ref="C19:C20"/>
    <mergeCell ref="D19:D20"/>
    <mergeCell ref="E19:E20"/>
    <mergeCell ref="G19:M19"/>
    <mergeCell ref="N19:T19"/>
    <mergeCell ref="BK19:BQ19"/>
    <mergeCell ref="BR19:BX19"/>
    <mergeCell ref="U3:AA3"/>
    <mergeCell ref="AB3:AH3"/>
    <mergeCell ref="AI3:AO3"/>
    <mergeCell ref="AP3:AV3"/>
    <mergeCell ref="AW3:BC3"/>
    <mergeCell ref="U19:AA19"/>
    <mergeCell ref="AB19:AH19"/>
    <mergeCell ref="AI19:AO19"/>
    <mergeCell ref="AP19:AV19"/>
    <mergeCell ref="AW19:BC19"/>
  </mergeCells>
  <pageMargins left="0.75" right="0.75" top="1" bottom="1" header="0.5" footer="0.5"/>
  <pageSetup scale="24" fitToHeight="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64</v>
      </c>
    </row>
    <row r="2" spans="1:106" x14ac:dyDescent="0.15">
      <c r="B2" s="14" t="str">
        <f>"Freshmen Retention - "&amp;$A$1</f>
        <v>Freshmen Retention - Physics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6</v>
      </c>
      <c r="D5" s="3"/>
      <c r="E5" s="3"/>
      <c r="F5" s="8">
        <v>6</v>
      </c>
      <c r="G5" s="22"/>
      <c r="H5" s="1">
        <f>IF(ISNUMBER(I5),F5-I5+G5,"")</f>
        <v>1</v>
      </c>
      <c r="I5" s="1">
        <v>5</v>
      </c>
      <c r="J5" s="1">
        <v>4</v>
      </c>
      <c r="K5" s="4"/>
      <c r="L5" s="4"/>
      <c r="M5" s="4"/>
      <c r="N5" s="5">
        <v>1</v>
      </c>
      <c r="O5" s="16">
        <f>IF(I5="","",((J5+K5+L5+M5)/I5))</f>
        <v>0.8</v>
      </c>
      <c r="P5" s="17">
        <f>IF(I5="","",(M5/I5))</f>
        <v>0</v>
      </c>
      <c r="Q5" s="22"/>
      <c r="R5" s="1">
        <f t="shared" ref="R5:R14" si="1">IF(ISNUMBER(S5),I5-S5+Q5,"")</f>
        <v>0</v>
      </c>
      <c r="S5" s="1">
        <v>5</v>
      </c>
      <c r="T5" s="1">
        <v>4</v>
      </c>
      <c r="U5" s="4"/>
      <c r="V5" s="4"/>
      <c r="W5" s="4"/>
      <c r="X5" s="5">
        <v>1</v>
      </c>
      <c r="Y5" s="16">
        <f t="shared" ref="Y5:Y14" si="2">IF(S5="","",((T5+U5+V5+W5)/S5))</f>
        <v>0.8</v>
      </c>
      <c r="Z5" s="17">
        <f t="shared" ref="Z5:Z14" si="3">IF(S5="","",(W5/S5))</f>
        <v>0</v>
      </c>
      <c r="AA5" s="22"/>
      <c r="AB5" s="1">
        <f t="shared" ref="AB5:AB14" si="4">IF(ISNUMBER(AC5),S5-AC5+AA5,"")</f>
        <v>1</v>
      </c>
      <c r="AC5" s="1">
        <v>4</v>
      </c>
      <c r="AD5" s="1">
        <v>3</v>
      </c>
      <c r="AE5" s="4"/>
      <c r="AF5" s="4"/>
      <c r="AG5" s="4"/>
      <c r="AH5" s="5">
        <v>1</v>
      </c>
      <c r="AI5" s="16">
        <f t="shared" ref="AI5:AI14" si="5">IF(AC5="","",((AD5+AE5+AF5+AG5)/AC5))</f>
        <v>0.75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4</v>
      </c>
      <c r="AN5" s="1">
        <v>1</v>
      </c>
      <c r="AO5" s="4"/>
      <c r="AP5" s="4"/>
      <c r="AQ5" s="4">
        <v>2</v>
      </c>
      <c r="AR5" s="5">
        <v>1</v>
      </c>
      <c r="AS5" s="16">
        <f t="shared" ref="AS5:AS14" si="8">IF(AM5="","",((AN5+AO5+AP5+AQ5)/AM5))</f>
        <v>0.75</v>
      </c>
      <c r="AT5" s="17">
        <f t="shared" ref="AT5:AT14" si="9">IF(AM5="","",(AQ5/AM5))</f>
        <v>0.5</v>
      </c>
      <c r="AU5" s="22"/>
      <c r="AV5" s="1">
        <f t="shared" ref="AV5:AV14" si="10">IF(ISNUMBER(AW5),AM5-AW5+AU5,"")</f>
        <v>0</v>
      </c>
      <c r="AW5" s="1">
        <v>4</v>
      </c>
      <c r="AX5" s="1"/>
      <c r="AY5" s="4"/>
      <c r="AZ5" s="4"/>
      <c r="BA5" s="4">
        <v>3</v>
      </c>
      <c r="BB5" s="5">
        <v>1</v>
      </c>
      <c r="BC5" s="16">
        <f t="shared" ref="BC5:BC14" si="11">IF(AW5="","",((AX5+AY5+AZ5+BA5)/AW5))</f>
        <v>0.75</v>
      </c>
      <c r="BD5" s="17">
        <f t="shared" ref="BD5:BD14" si="12">IF(AW5="","",(BA5/AW5))</f>
        <v>0.75</v>
      </c>
      <c r="BE5" s="22"/>
      <c r="BF5" s="1">
        <f t="shared" ref="BF5:BF14" si="13">IF(ISNUMBER(BG5),AW5-BG5+BE5,"")</f>
        <v>0</v>
      </c>
      <c r="BG5" s="1">
        <v>4</v>
      </c>
      <c r="BH5" s="1"/>
      <c r="BI5" s="4"/>
      <c r="BJ5" s="4"/>
      <c r="BK5" s="4">
        <v>3</v>
      </c>
      <c r="BL5" s="5">
        <v>1</v>
      </c>
      <c r="BM5" s="16">
        <f t="shared" ref="BM5:BM14" si="14">IF(BG5="","",((BH5+BI5+BJ5+BK5)/BG5))</f>
        <v>0.75</v>
      </c>
      <c r="BN5" s="17">
        <f t="shared" ref="BN5:BN14" si="15">IF(BG5="","",(BK5/BG5))</f>
        <v>0.75</v>
      </c>
      <c r="BO5" s="22"/>
      <c r="BP5" s="1">
        <f t="shared" ref="BP5:BP14" si="16">IF(ISNUMBER(BQ5),BG5-BQ5+BO5,"")</f>
        <v>0</v>
      </c>
      <c r="BQ5" s="1">
        <v>4</v>
      </c>
      <c r="BR5" s="1"/>
      <c r="BS5" s="4"/>
      <c r="BT5" s="4"/>
      <c r="BU5" s="4">
        <v>3</v>
      </c>
      <c r="BV5" s="5">
        <v>1</v>
      </c>
      <c r="BW5" s="16">
        <f t="shared" ref="BW5:BW14" si="17">IF(BQ5="","",((BR5+BS5+BT5+BU5)/BQ5))</f>
        <v>0.75</v>
      </c>
      <c r="BX5" s="17">
        <f t="shared" ref="BX5:BX14" si="18">IF(BQ5="","",(BU5/BQ5))</f>
        <v>0.75</v>
      </c>
      <c r="BY5" s="22"/>
      <c r="BZ5" s="1">
        <f t="shared" ref="BZ5:BZ14" si="19">IF(ISNUMBER(CA5),BQ5-CA5+BY5,"")</f>
        <v>0</v>
      </c>
      <c r="CA5" s="1">
        <v>4</v>
      </c>
      <c r="CB5" s="1"/>
      <c r="CC5" s="4"/>
      <c r="CD5" s="4"/>
      <c r="CE5" s="4">
        <v>3</v>
      </c>
      <c r="CF5" s="5">
        <v>1</v>
      </c>
      <c r="CG5" s="16">
        <f t="shared" ref="CG5:CG14" si="20">IF(CA5="","",((CB5+CC5+CD5+CE5)/CA5))</f>
        <v>0.75</v>
      </c>
      <c r="CH5" s="17">
        <f t="shared" ref="CH5:CH14" si="21">IF(CA5="","",(CE5/CA5))</f>
        <v>0.75</v>
      </c>
      <c r="CI5" s="22"/>
      <c r="CJ5" s="1">
        <f t="shared" ref="CJ5:CJ14" si="22">IF(ISNUMBER(CK5),CA5-CK5+CI5,"")</f>
        <v>0</v>
      </c>
      <c r="CK5" s="1">
        <v>4</v>
      </c>
      <c r="CL5" s="1"/>
      <c r="CM5" s="4"/>
      <c r="CN5" s="4"/>
      <c r="CO5" s="4">
        <v>3</v>
      </c>
      <c r="CP5" s="5">
        <v>1</v>
      </c>
      <c r="CQ5" s="16">
        <f t="shared" ref="CQ5:CQ14" si="23">IF(CK5="","",((CL5+CM5+CN5+CO5)/CK5))</f>
        <v>0.75</v>
      </c>
      <c r="CR5" s="17">
        <f t="shared" ref="CR5:CR14" si="24">IF(CK5="","",(CO5/CK5))</f>
        <v>0.75</v>
      </c>
      <c r="CS5" s="22"/>
      <c r="CT5" s="1">
        <f t="shared" ref="CT5:CT14" si="25">IF(ISNUMBER(CU5),CK5-CU5+CS5,"")</f>
        <v>0</v>
      </c>
      <c r="CU5" s="1">
        <v>4</v>
      </c>
      <c r="CV5" s="1"/>
      <c r="CW5" s="4"/>
      <c r="CX5" s="4"/>
      <c r="CY5" s="4">
        <v>3</v>
      </c>
      <c r="CZ5" s="5">
        <v>1</v>
      </c>
      <c r="DA5" s="16">
        <f t="shared" ref="DA5:DA14" si="26">IF(CU5="","",((CV5+CW5+CX5+CY5)/CU5))</f>
        <v>0.75</v>
      </c>
      <c r="DB5" s="17">
        <f t="shared" ref="DB5:DB14" si="27">IF(CU5="","",(CY5/CU5))</f>
        <v>0.75</v>
      </c>
    </row>
    <row r="6" spans="1:106" ht="14" x14ac:dyDescent="0.15">
      <c r="B6" s="4" t="s">
        <v>22</v>
      </c>
      <c r="C6" s="2">
        <f t="shared" si="0"/>
        <v>10</v>
      </c>
      <c r="D6" s="2"/>
      <c r="E6" s="2"/>
      <c r="F6" s="8">
        <v>10</v>
      </c>
      <c r="G6" s="23"/>
      <c r="H6" s="1">
        <f t="shared" ref="H6:H14" si="28">IF(ISNUMBER(I6),F6-I6+G6,"")</f>
        <v>2</v>
      </c>
      <c r="I6" s="1">
        <v>8</v>
      </c>
      <c r="J6" s="1">
        <v>8</v>
      </c>
      <c r="K6" s="1"/>
      <c r="L6" s="1"/>
      <c r="M6" s="1"/>
      <c r="N6" s="1"/>
      <c r="O6" s="16">
        <f t="shared" ref="O6:O14" si="29">IF(I6="","",((J6+K6+L6+M6)/I6))</f>
        <v>1</v>
      </c>
      <c r="P6" s="17">
        <f t="shared" ref="P6:P14" si="30">IF(I6="","",(M6/I6))</f>
        <v>0</v>
      </c>
      <c r="Q6" s="23">
        <v>2</v>
      </c>
      <c r="R6" s="1">
        <f t="shared" si="1"/>
        <v>1</v>
      </c>
      <c r="S6" s="1">
        <v>9</v>
      </c>
      <c r="T6" s="1">
        <v>6</v>
      </c>
      <c r="U6" s="1"/>
      <c r="V6" s="1"/>
      <c r="W6" s="1"/>
      <c r="X6" s="1">
        <v>3</v>
      </c>
      <c r="Y6" s="16">
        <f t="shared" si="2"/>
        <v>0.66666666666666663</v>
      </c>
      <c r="Z6" s="17">
        <f t="shared" si="3"/>
        <v>0</v>
      </c>
      <c r="AA6" s="23"/>
      <c r="AB6" s="1">
        <f t="shared" si="4"/>
        <v>1</v>
      </c>
      <c r="AC6" s="1">
        <v>8</v>
      </c>
      <c r="AD6" s="1">
        <v>5</v>
      </c>
      <c r="AE6" s="1"/>
      <c r="AF6" s="1"/>
      <c r="AG6" s="1"/>
      <c r="AH6" s="1">
        <v>3</v>
      </c>
      <c r="AI6" s="16">
        <f t="shared" si="5"/>
        <v>0.625</v>
      </c>
      <c r="AJ6" s="17">
        <f t="shared" si="6"/>
        <v>0</v>
      </c>
      <c r="AK6" s="23"/>
      <c r="AL6" s="1">
        <f t="shared" si="7"/>
        <v>0</v>
      </c>
      <c r="AM6" s="1">
        <v>8</v>
      </c>
      <c r="AN6" s="1">
        <v>1</v>
      </c>
      <c r="AO6" s="1"/>
      <c r="AP6" s="1"/>
      <c r="AQ6" s="1">
        <v>4</v>
      </c>
      <c r="AR6" s="1">
        <v>3</v>
      </c>
      <c r="AS6" s="16">
        <f t="shared" si="8"/>
        <v>0.625</v>
      </c>
      <c r="AT6" s="17">
        <f t="shared" si="9"/>
        <v>0.5</v>
      </c>
      <c r="AU6" s="23"/>
      <c r="AV6" s="1">
        <f t="shared" si="10"/>
        <v>0</v>
      </c>
      <c r="AW6" s="1">
        <v>8</v>
      </c>
      <c r="AX6" s="1">
        <v>1</v>
      </c>
      <c r="AY6" s="1"/>
      <c r="AZ6" s="1"/>
      <c r="BA6" s="1">
        <v>4</v>
      </c>
      <c r="BB6" s="1">
        <v>3</v>
      </c>
      <c r="BC6" s="16">
        <f t="shared" si="11"/>
        <v>0.625</v>
      </c>
      <c r="BD6" s="17">
        <f t="shared" si="12"/>
        <v>0.5</v>
      </c>
      <c r="BE6" s="23"/>
      <c r="BF6" s="1">
        <f t="shared" si="13"/>
        <v>0</v>
      </c>
      <c r="BG6" s="1">
        <v>8</v>
      </c>
      <c r="BH6" s="1"/>
      <c r="BI6" s="1"/>
      <c r="BJ6" s="1"/>
      <c r="BK6" s="1">
        <v>5</v>
      </c>
      <c r="BL6" s="1">
        <v>3</v>
      </c>
      <c r="BM6" s="16">
        <f t="shared" si="14"/>
        <v>0.625</v>
      </c>
      <c r="BN6" s="17">
        <f t="shared" si="15"/>
        <v>0.625</v>
      </c>
      <c r="BO6" s="23"/>
      <c r="BP6" s="1">
        <f t="shared" si="16"/>
        <v>0</v>
      </c>
      <c r="BQ6" s="1">
        <v>8</v>
      </c>
      <c r="BR6" s="1"/>
      <c r="BS6" s="1"/>
      <c r="BT6" s="1"/>
      <c r="BU6" s="1">
        <v>5</v>
      </c>
      <c r="BV6" s="1">
        <v>3</v>
      </c>
      <c r="BW6" s="16">
        <f t="shared" si="17"/>
        <v>0.625</v>
      </c>
      <c r="BX6" s="17">
        <f t="shared" si="18"/>
        <v>0.625</v>
      </c>
      <c r="BY6" s="23"/>
      <c r="BZ6" s="1">
        <f t="shared" si="19"/>
        <v>0</v>
      </c>
      <c r="CA6" s="1">
        <v>8</v>
      </c>
      <c r="CB6" s="1"/>
      <c r="CC6" s="1"/>
      <c r="CD6" s="1"/>
      <c r="CE6" s="1">
        <v>5</v>
      </c>
      <c r="CF6" s="1">
        <v>3</v>
      </c>
      <c r="CG6" s="16">
        <f t="shared" si="20"/>
        <v>0.625</v>
      </c>
      <c r="CH6" s="17">
        <f t="shared" si="21"/>
        <v>0.625</v>
      </c>
      <c r="CI6" s="23"/>
      <c r="CJ6" s="1">
        <f t="shared" si="22"/>
        <v>0</v>
      </c>
      <c r="CK6" s="1">
        <v>8</v>
      </c>
      <c r="CL6" s="1"/>
      <c r="CM6" s="1"/>
      <c r="CN6" s="1"/>
      <c r="CO6" s="1">
        <v>5</v>
      </c>
      <c r="CP6" s="1">
        <v>3</v>
      </c>
      <c r="CQ6" s="16">
        <f t="shared" si="23"/>
        <v>0.625</v>
      </c>
      <c r="CR6" s="17">
        <f t="shared" si="24"/>
        <v>0.625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10</v>
      </c>
      <c r="D7" s="2"/>
      <c r="E7" s="2"/>
      <c r="F7" s="8">
        <v>10</v>
      </c>
      <c r="G7" s="23"/>
      <c r="H7" s="1">
        <f t="shared" si="28"/>
        <v>2</v>
      </c>
      <c r="I7" s="1">
        <v>8</v>
      </c>
      <c r="J7" s="1">
        <v>2</v>
      </c>
      <c r="K7" s="1"/>
      <c r="L7" s="1">
        <v>1</v>
      </c>
      <c r="M7" s="1"/>
      <c r="N7" s="1">
        <v>5</v>
      </c>
      <c r="O7" s="16">
        <f t="shared" si="29"/>
        <v>0.375</v>
      </c>
      <c r="P7" s="17">
        <f t="shared" si="30"/>
        <v>0</v>
      </c>
      <c r="Q7" s="23">
        <v>1</v>
      </c>
      <c r="R7" s="1">
        <f t="shared" si="1"/>
        <v>0</v>
      </c>
      <c r="S7" s="1">
        <v>9</v>
      </c>
      <c r="T7" s="1">
        <v>3</v>
      </c>
      <c r="U7" s="1"/>
      <c r="V7" s="1">
        <v>1</v>
      </c>
      <c r="W7" s="1"/>
      <c r="X7" s="1">
        <v>5</v>
      </c>
      <c r="Y7" s="16">
        <f t="shared" si="2"/>
        <v>0.44444444444444442</v>
      </c>
      <c r="Z7" s="17">
        <f t="shared" si="3"/>
        <v>0</v>
      </c>
      <c r="AA7" s="23"/>
      <c r="AB7" s="1">
        <f t="shared" si="4"/>
        <v>0</v>
      </c>
      <c r="AC7" s="1">
        <v>9</v>
      </c>
      <c r="AD7" s="1">
        <v>3</v>
      </c>
      <c r="AE7" s="1"/>
      <c r="AF7" s="1"/>
      <c r="AG7" s="1"/>
      <c r="AH7" s="1">
        <v>6</v>
      </c>
      <c r="AI7" s="16">
        <f t="shared" si="5"/>
        <v>0.33333333333333331</v>
      </c>
      <c r="AJ7" s="17">
        <f t="shared" si="6"/>
        <v>0</v>
      </c>
      <c r="AK7" s="23"/>
      <c r="AL7" s="1">
        <f t="shared" si="7"/>
        <v>0</v>
      </c>
      <c r="AM7" s="1">
        <v>9</v>
      </c>
      <c r="AN7" s="1"/>
      <c r="AO7" s="1"/>
      <c r="AP7" s="1"/>
      <c r="AQ7" s="1">
        <v>3</v>
      </c>
      <c r="AR7" s="1">
        <v>6</v>
      </c>
      <c r="AS7" s="16">
        <f t="shared" si="8"/>
        <v>0.33333333333333331</v>
      </c>
      <c r="AT7" s="17">
        <f t="shared" si="9"/>
        <v>0.33333333333333331</v>
      </c>
      <c r="AU7" s="23"/>
      <c r="AV7" s="1">
        <f t="shared" si="10"/>
        <v>0</v>
      </c>
      <c r="AW7" s="1">
        <v>9</v>
      </c>
      <c r="AX7" s="1"/>
      <c r="AY7" s="1"/>
      <c r="AZ7" s="1"/>
      <c r="BA7" s="1">
        <v>3</v>
      </c>
      <c r="BB7" s="1">
        <v>6</v>
      </c>
      <c r="BC7" s="16">
        <f t="shared" si="11"/>
        <v>0.33333333333333331</v>
      </c>
      <c r="BD7" s="17">
        <f t="shared" si="12"/>
        <v>0.33333333333333331</v>
      </c>
      <c r="BE7" s="23"/>
      <c r="BF7" s="1">
        <f t="shared" si="13"/>
        <v>0</v>
      </c>
      <c r="BG7" s="1">
        <v>9</v>
      </c>
      <c r="BH7" s="1"/>
      <c r="BI7" s="1"/>
      <c r="BJ7" s="1"/>
      <c r="BK7" s="1">
        <v>3</v>
      </c>
      <c r="BL7" s="1">
        <v>6</v>
      </c>
      <c r="BM7" s="16">
        <f t="shared" si="14"/>
        <v>0.33333333333333331</v>
      </c>
      <c r="BN7" s="17">
        <f t="shared" si="15"/>
        <v>0.33333333333333331</v>
      </c>
      <c r="BO7" s="23"/>
      <c r="BP7" s="1">
        <f t="shared" si="16"/>
        <v>0</v>
      </c>
      <c r="BQ7" s="1">
        <v>9</v>
      </c>
      <c r="BR7" s="1"/>
      <c r="BS7" s="1"/>
      <c r="BT7" s="1"/>
      <c r="BU7" s="1">
        <v>3</v>
      </c>
      <c r="BV7" s="1">
        <v>6</v>
      </c>
      <c r="BW7" s="16">
        <f t="shared" si="17"/>
        <v>0.33333333333333331</v>
      </c>
      <c r="BX7" s="17">
        <f t="shared" si="18"/>
        <v>0.33333333333333331</v>
      </c>
      <c r="BY7" s="23"/>
      <c r="BZ7" s="1">
        <f t="shared" si="19"/>
        <v>0</v>
      </c>
      <c r="CA7" s="1">
        <v>9</v>
      </c>
      <c r="CB7" s="1"/>
      <c r="CC7" s="1"/>
      <c r="CD7" s="1"/>
      <c r="CE7" s="1">
        <v>3</v>
      </c>
      <c r="CF7" s="1">
        <v>6</v>
      </c>
      <c r="CG7" s="16">
        <f t="shared" si="20"/>
        <v>0.33333333333333331</v>
      </c>
      <c r="CH7" s="17">
        <f t="shared" si="21"/>
        <v>0.33333333333333331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11</v>
      </c>
      <c r="D8" s="2"/>
      <c r="E8" s="2"/>
      <c r="F8" s="8">
        <v>11</v>
      </c>
      <c r="G8" s="23"/>
      <c r="H8" s="1">
        <f t="shared" si="28"/>
        <v>5</v>
      </c>
      <c r="I8" s="1">
        <v>6</v>
      </c>
      <c r="J8" s="1">
        <v>2</v>
      </c>
      <c r="K8" s="1"/>
      <c r="L8" s="1"/>
      <c r="M8" s="1"/>
      <c r="N8" s="1">
        <v>4</v>
      </c>
      <c r="O8" s="16">
        <f t="shared" si="29"/>
        <v>0.33333333333333331</v>
      </c>
      <c r="P8" s="17">
        <f t="shared" si="30"/>
        <v>0</v>
      </c>
      <c r="Q8" s="23">
        <v>1</v>
      </c>
      <c r="R8" s="1">
        <f t="shared" si="1"/>
        <v>0</v>
      </c>
      <c r="S8" s="1">
        <v>7</v>
      </c>
      <c r="T8" s="1">
        <v>3</v>
      </c>
      <c r="U8" s="1"/>
      <c r="V8" s="1"/>
      <c r="W8" s="1"/>
      <c r="X8" s="1">
        <v>4</v>
      </c>
      <c r="Y8" s="16">
        <f t="shared" si="2"/>
        <v>0.42857142857142855</v>
      </c>
      <c r="Z8" s="17">
        <f t="shared" si="3"/>
        <v>0</v>
      </c>
      <c r="AA8" s="23">
        <v>1</v>
      </c>
      <c r="AB8" s="1">
        <f t="shared" si="4"/>
        <v>0</v>
      </c>
      <c r="AC8" s="1">
        <v>8</v>
      </c>
      <c r="AD8" s="1">
        <v>3</v>
      </c>
      <c r="AE8" s="1"/>
      <c r="AF8" s="1"/>
      <c r="AG8" s="1"/>
      <c r="AH8" s="1">
        <v>5</v>
      </c>
      <c r="AI8" s="16">
        <f t="shared" si="5"/>
        <v>0.375</v>
      </c>
      <c r="AJ8" s="17">
        <f t="shared" si="6"/>
        <v>0</v>
      </c>
      <c r="AK8" s="23"/>
      <c r="AL8" s="1">
        <f t="shared" si="7"/>
        <v>1</v>
      </c>
      <c r="AM8" s="1">
        <v>7</v>
      </c>
      <c r="AN8" s="1"/>
      <c r="AO8" s="1"/>
      <c r="AP8" s="1"/>
      <c r="AQ8" s="1">
        <v>1</v>
      </c>
      <c r="AR8" s="1">
        <v>6</v>
      </c>
      <c r="AS8" s="16">
        <f t="shared" si="8"/>
        <v>0.14285714285714285</v>
      </c>
      <c r="AT8" s="17">
        <f t="shared" si="9"/>
        <v>0.14285714285714285</v>
      </c>
      <c r="AU8" s="23"/>
      <c r="AV8" s="1">
        <f t="shared" si="10"/>
        <v>0</v>
      </c>
      <c r="AW8" s="1">
        <v>7</v>
      </c>
      <c r="AX8" s="1"/>
      <c r="AY8" s="1"/>
      <c r="AZ8" s="1"/>
      <c r="BA8" s="1">
        <v>1</v>
      </c>
      <c r="BB8" s="1">
        <v>6</v>
      </c>
      <c r="BC8" s="16">
        <f t="shared" si="11"/>
        <v>0.14285714285714285</v>
      </c>
      <c r="BD8" s="17">
        <f t="shared" si="12"/>
        <v>0.14285714285714285</v>
      </c>
      <c r="BE8" s="23"/>
      <c r="BF8" s="1">
        <f t="shared" si="13"/>
        <v>0</v>
      </c>
      <c r="BG8" s="1">
        <v>7</v>
      </c>
      <c r="BH8" s="1"/>
      <c r="BI8" s="1"/>
      <c r="BJ8" s="1"/>
      <c r="BK8" s="1">
        <v>1</v>
      </c>
      <c r="BL8" s="1">
        <v>6</v>
      </c>
      <c r="BM8" s="16">
        <f t="shared" si="14"/>
        <v>0.14285714285714285</v>
      </c>
      <c r="BN8" s="17">
        <f t="shared" si="15"/>
        <v>0.14285714285714285</v>
      </c>
      <c r="BO8" s="23"/>
      <c r="BP8" s="1">
        <f t="shared" si="16"/>
        <v>0</v>
      </c>
      <c r="BQ8" s="1">
        <v>7</v>
      </c>
      <c r="BR8" s="1"/>
      <c r="BS8" s="1"/>
      <c r="BT8" s="1"/>
      <c r="BU8" s="1">
        <v>1</v>
      </c>
      <c r="BV8" s="1">
        <v>6</v>
      </c>
      <c r="BW8" s="16">
        <f t="shared" si="17"/>
        <v>0.14285714285714285</v>
      </c>
      <c r="BX8" s="17">
        <f t="shared" si="18"/>
        <v>0.14285714285714285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10</v>
      </c>
      <c r="D9" s="2"/>
      <c r="E9" s="2"/>
      <c r="F9" s="8">
        <v>10</v>
      </c>
      <c r="G9" s="23"/>
      <c r="H9" s="1">
        <f t="shared" si="28"/>
        <v>0</v>
      </c>
      <c r="I9" s="1">
        <v>10</v>
      </c>
      <c r="J9" s="1">
        <v>9</v>
      </c>
      <c r="K9" s="1"/>
      <c r="L9" s="1"/>
      <c r="M9" s="1"/>
      <c r="N9" s="1">
        <v>1</v>
      </c>
      <c r="O9" s="16">
        <f t="shared" si="29"/>
        <v>0.9</v>
      </c>
      <c r="P9" s="17">
        <f t="shared" si="30"/>
        <v>0</v>
      </c>
      <c r="Q9" s="23">
        <v>1</v>
      </c>
      <c r="R9" s="1">
        <f t="shared" si="1"/>
        <v>1</v>
      </c>
      <c r="S9" s="1">
        <v>10</v>
      </c>
      <c r="T9" s="1">
        <v>8</v>
      </c>
      <c r="U9" s="1"/>
      <c r="V9" s="1"/>
      <c r="W9" s="1"/>
      <c r="X9" s="1">
        <v>2</v>
      </c>
      <c r="Y9" s="16">
        <f t="shared" si="2"/>
        <v>0.8</v>
      </c>
      <c r="Z9" s="17">
        <f t="shared" si="3"/>
        <v>0</v>
      </c>
      <c r="AA9" s="23"/>
      <c r="AB9" s="1">
        <f t="shared" si="4"/>
        <v>1</v>
      </c>
      <c r="AC9" s="1">
        <v>9</v>
      </c>
      <c r="AD9" s="1">
        <v>7</v>
      </c>
      <c r="AE9" s="1"/>
      <c r="AF9" s="1"/>
      <c r="AG9" s="1"/>
      <c r="AH9" s="1">
        <v>2</v>
      </c>
      <c r="AI9" s="16">
        <f t="shared" si="5"/>
        <v>0.77777777777777779</v>
      </c>
      <c r="AJ9" s="17">
        <f t="shared" si="6"/>
        <v>0</v>
      </c>
      <c r="AK9" s="23">
        <v>1</v>
      </c>
      <c r="AL9" s="1">
        <f t="shared" si="7"/>
        <v>0</v>
      </c>
      <c r="AM9" s="1">
        <v>10</v>
      </c>
      <c r="AN9" s="1">
        <v>2</v>
      </c>
      <c r="AO9" s="1"/>
      <c r="AP9" s="1"/>
      <c r="AQ9" s="1">
        <v>6</v>
      </c>
      <c r="AR9" s="1">
        <v>2</v>
      </c>
      <c r="AS9" s="16">
        <f t="shared" si="8"/>
        <v>0.8</v>
      </c>
      <c r="AT9" s="17">
        <f t="shared" si="9"/>
        <v>0.6</v>
      </c>
      <c r="AU9" s="23"/>
      <c r="AV9" s="1">
        <f t="shared" si="10"/>
        <v>0</v>
      </c>
      <c r="AW9" s="1">
        <v>10</v>
      </c>
      <c r="AX9" s="1"/>
      <c r="AY9" s="1"/>
      <c r="AZ9" s="1">
        <v>1</v>
      </c>
      <c r="BA9" s="1">
        <v>7</v>
      </c>
      <c r="BB9" s="1">
        <v>2</v>
      </c>
      <c r="BC9" s="16">
        <f t="shared" si="11"/>
        <v>0.8</v>
      </c>
      <c r="BD9" s="17">
        <f t="shared" si="12"/>
        <v>0.7</v>
      </c>
      <c r="BE9" s="23"/>
      <c r="BF9" s="1">
        <f t="shared" si="13"/>
        <v>0</v>
      </c>
      <c r="BG9" s="1">
        <v>10</v>
      </c>
      <c r="BH9" s="1"/>
      <c r="BI9" s="1"/>
      <c r="BJ9" s="1"/>
      <c r="BK9" s="1">
        <v>8</v>
      </c>
      <c r="BL9" s="1">
        <v>2</v>
      </c>
      <c r="BM9" s="16">
        <f t="shared" si="14"/>
        <v>0.8</v>
      </c>
      <c r="BN9" s="17">
        <f t="shared" si="15"/>
        <v>0.8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17</v>
      </c>
      <c r="D10" s="2"/>
      <c r="E10" s="2"/>
      <c r="F10" s="8">
        <v>17</v>
      </c>
      <c r="G10" s="23">
        <v>1</v>
      </c>
      <c r="H10" s="1">
        <f t="shared" si="28"/>
        <v>4</v>
      </c>
      <c r="I10" s="1">
        <v>14</v>
      </c>
      <c r="J10" s="1">
        <v>13</v>
      </c>
      <c r="K10" s="1"/>
      <c r="L10" s="1"/>
      <c r="M10" s="1"/>
      <c r="N10" s="1">
        <v>1</v>
      </c>
      <c r="O10" s="16">
        <f t="shared" si="29"/>
        <v>0.9285714285714286</v>
      </c>
      <c r="P10" s="17">
        <f t="shared" si="30"/>
        <v>0</v>
      </c>
      <c r="Q10" s="23"/>
      <c r="R10" s="1">
        <f t="shared" si="1"/>
        <v>0</v>
      </c>
      <c r="S10" s="1">
        <v>14</v>
      </c>
      <c r="T10" s="1">
        <v>12</v>
      </c>
      <c r="U10" s="1"/>
      <c r="V10" s="1"/>
      <c r="W10" s="1"/>
      <c r="X10" s="1">
        <v>2</v>
      </c>
      <c r="Y10" s="16">
        <f t="shared" si="2"/>
        <v>0.8571428571428571</v>
      </c>
      <c r="Z10" s="17">
        <f t="shared" si="3"/>
        <v>0</v>
      </c>
      <c r="AA10" s="23">
        <v>1</v>
      </c>
      <c r="AB10" s="1">
        <f t="shared" si="4"/>
        <v>2</v>
      </c>
      <c r="AC10" s="1">
        <v>13</v>
      </c>
      <c r="AD10" s="1">
        <v>10</v>
      </c>
      <c r="AE10" s="1"/>
      <c r="AF10" s="1"/>
      <c r="AG10" s="1"/>
      <c r="AH10" s="1">
        <v>3</v>
      </c>
      <c r="AI10" s="16">
        <f t="shared" si="5"/>
        <v>0.76923076923076927</v>
      </c>
      <c r="AJ10" s="17">
        <f t="shared" si="6"/>
        <v>0</v>
      </c>
      <c r="AK10" s="23">
        <v>1</v>
      </c>
      <c r="AL10" s="1">
        <f t="shared" si="7"/>
        <v>0</v>
      </c>
      <c r="AM10" s="1">
        <v>14</v>
      </c>
      <c r="AN10" s="1">
        <v>8</v>
      </c>
      <c r="AO10" s="1"/>
      <c r="AP10" s="1">
        <v>1</v>
      </c>
      <c r="AQ10" s="1">
        <v>2</v>
      </c>
      <c r="AR10" s="1">
        <v>3</v>
      </c>
      <c r="AS10" s="16">
        <f t="shared" si="8"/>
        <v>0.7857142857142857</v>
      </c>
      <c r="AT10" s="17">
        <f t="shared" si="9"/>
        <v>0.14285714285714285</v>
      </c>
      <c r="AU10" s="23"/>
      <c r="AV10" s="1">
        <f t="shared" si="10"/>
        <v>0</v>
      </c>
      <c r="AW10" s="1">
        <v>14</v>
      </c>
      <c r="AX10" s="1">
        <v>1</v>
      </c>
      <c r="AY10" s="1"/>
      <c r="AZ10" s="1">
        <v>1</v>
      </c>
      <c r="BA10" s="1">
        <v>6</v>
      </c>
      <c r="BB10" s="1">
        <v>6</v>
      </c>
      <c r="BC10" s="16">
        <f t="shared" si="11"/>
        <v>0.5714285714285714</v>
      </c>
      <c r="BD10" s="17">
        <f t="shared" si="12"/>
        <v>0.42857142857142855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17</v>
      </c>
      <c r="D11" s="2"/>
      <c r="E11" s="2"/>
      <c r="F11" s="8">
        <v>17</v>
      </c>
      <c r="G11" s="23">
        <v>2</v>
      </c>
      <c r="H11" s="1">
        <f t="shared" si="28"/>
        <v>2</v>
      </c>
      <c r="I11" s="1">
        <v>17</v>
      </c>
      <c r="J11" s="1">
        <v>15</v>
      </c>
      <c r="K11" s="1"/>
      <c r="L11" s="1">
        <v>1</v>
      </c>
      <c r="M11" s="1"/>
      <c r="N11" s="1">
        <v>1</v>
      </c>
      <c r="O11" s="16">
        <f t="shared" si="29"/>
        <v>0.94117647058823528</v>
      </c>
      <c r="P11" s="17">
        <f t="shared" si="30"/>
        <v>0</v>
      </c>
      <c r="Q11" s="23"/>
      <c r="R11" s="1">
        <f t="shared" si="1"/>
        <v>0</v>
      </c>
      <c r="S11" s="1">
        <v>17</v>
      </c>
      <c r="T11" s="1">
        <v>13</v>
      </c>
      <c r="U11" s="1"/>
      <c r="V11" s="1">
        <v>2</v>
      </c>
      <c r="W11" s="1"/>
      <c r="X11" s="1">
        <v>2</v>
      </c>
      <c r="Y11" s="16">
        <f t="shared" si="2"/>
        <v>0.88235294117647056</v>
      </c>
      <c r="Z11" s="17">
        <f t="shared" si="3"/>
        <v>0</v>
      </c>
      <c r="AA11" s="23"/>
      <c r="AB11" s="1">
        <f t="shared" si="4"/>
        <v>0</v>
      </c>
      <c r="AC11" s="1">
        <v>17</v>
      </c>
      <c r="AD11" s="1">
        <v>11</v>
      </c>
      <c r="AE11" s="1"/>
      <c r="AF11" s="1">
        <v>2</v>
      </c>
      <c r="AG11" s="1"/>
      <c r="AH11" s="1">
        <v>4</v>
      </c>
      <c r="AI11" s="16">
        <f t="shared" si="5"/>
        <v>0.76470588235294112</v>
      </c>
      <c r="AJ11" s="17">
        <f t="shared" si="6"/>
        <v>0</v>
      </c>
      <c r="AK11" s="23"/>
      <c r="AL11" s="1">
        <f t="shared" si="7"/>
        <v>1</v>
      </c>
      <c r="AM11" s="1">
        <v>16</v>
      </c>
      <c r="AN11" s="1">
        <v>3</v>
      </c>
      <c r="AO11" s="1"/>
      <c r="AP11" s="1">
        <v>1</v>
      </c>
      <c r="AQ11" s="1">
        <v>7</v>
      </c>
      <c r="AR11" s="1">
        <v>5</v>
      </c>
      <c r="AS11" s="16">
        <f t="shared" si="8"/>
        <v>0.6875</v>
      </c>
      <c r="AT11" s="17">
        <f t="shared" si="9"/>
        <v>0.4375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4</v>
      </c>
      <c r="D12" s="2"/>
      <c r="E12" s="2"/>
      <c r="F12" s="8">
        <v>4</v>
      </c>
      <c r="G12" s="23">
        <v>1</v>
      </c>
      <c r="H12" s="1">
        <f t="shared" si="28"/>
        <v>0</v>
      </c>
      <c r="I12" s="1">
        <v>5</v>
      </c>
      <c r="J12" s="1">
        <v>5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>
        <v>3</v>
      </c>
      <c r="R12" s="1">
        <f t="shared" si="1"/>
        <v>0</v>
      </c>
      <c r="S12" s="1">
        <v>8</v>
      </c>
      <c r="T12" s="1">
        <v>6</v>
      </c>
      <c r="U12" s="1"/>
      <c r="V12" s="1">
        <v>1</v>
      </c>
      <c r="W12" s="1"/>
      <c r="X12" s="1">
        <v>1</v>
      </c>
      <c r="Y12" s="18">
        <f t="shared" si="2"/>
        <v>0.875</v>
      </c>
      <c r="Z12" s="19">
        <f t="shared" si="3"/>
        <v>0</v>
      </c>
      <c r="AA12" s="23"/>
      <c r="AB12" s="1">
        <f t="shared" si="4"/>
        <v>1</v>
      </c>
      <c r="AC12" s="1">
        <v>7</v>
      </c>
      <c r="AD12" s="1">
        <v>4</v>
      </c>
      <c r="AE12" s="1"/>
      <c r="AF12" s="1">
        <v>1</v>
      </c>
      <c r="AG12" s="1"/>
      <c r="AH12" s="1">
        <v>2</v>
      </c>
      <c r="AI12" s="18">
        <f t="shared" si="5"/>
        <v>0.7142857142857143</v>
      </c>
      <c r="AJ12" s="19">
        <f t="shared" si="6"/>
        <v>0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6</v>
      </c>
      <c r="D13" s="2"/>
      <c r="E13" s="2"/>
      <c r="F13" s="8">
        <v>6</v>
      </c>
      <c r="G13" s="23"/>
      <c r="H13" s="1">
        <f t="shared" si="28"/>
        <v>0</v>
      </c>
      <c r="I13" s="1">
        <v>6</v>
      </c>
      <c r="J13" s="1">
        <v>6</v>
      </c>
      <c r="K13" s="1"/>
      <c r="L13" s="1"/>
      <c r="M13" s="1"/>
      <c r="N13" s="1"/>
      <c r="O13" s="18">
        <f t="shared" si="29"/>
        <v>1</v>
      </c>
      <c r="P13" s="19">
        <f t="shared" si="30"/>
        <v>0</v>
      </c>
      <c r="Q13" s="23">
        <v>2</v>
      </c>
      <c r="R13" s="1">
        <f t="shared" si="1"/>
        <v>0</v>
      </c>
      <c r="S13" s="1">
        <v>8</v>
      </c>
      <c r="T13" s="1">
        <v>7</v>
      </c>
      <c r="U13" s="1"/>
      <c r="V13" s="1">
        <v>1</v>
      </c>
      <c r="W13" s="1"/>
      <c r="X13" s="1"/>
      <c r="Y13" s="18">
        <f t="shared" si="2"/>
        <v>1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4</v>
      </c>
      <c r="D14" s="2"/>
      <c r="E14" s="2"/>
      <c r="F14" s="9">
        <v>4</v>
      </c>
      <c r="G14" s="24"/>
      <c r="H14" s="25">
        <f t="shared" si="28"/>
        <v>0</v>
      </c>
      <c r="I14" s="25">
        <v>4</v>
      </c>
      <c r="J14" s="25">
        <v>4</v>
      </c>
      <c r="K14" s="10"/>
      <c r="L14" s="10"/>
      <c r="M14" s="10"/>
      <c r="N14" s="10"/>
      <c r="O14" s="20">
        <f t="shared" si="29"/>
        <v>1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Physics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3</v>
      </c>
      <c r="D19" s="3"/>
      <c r="E19" s="3"/>
      <c r="F19" s="8">
        <v>3</v>
      </c>
      <c r="G19" s="22"/>
      <c r="H19" s="1">
        <f t="shared" ref="H19:H28" si="32">IF(ISNUMBER(I19),F19-I19+G19,"")</f>
        <v>0</v>
      </c>
      <c r="I19" s="1">
        <v>3</v>
      </c>
      <c r="J19" s="1">
        <v>1</v>
      </c>
      <c r="K19" s="4"/>
      <c r="L19" s="4"/>
      <c r="M19" s="4"/>
      <c r="N19" s="5">
        <v>2</v>
      </c>
      <c r="O19" s="16">
        <f t="shared" ref="O19:O28" si="33">IF(I19="","",((J19+K19+L19+M19)/I19))</f>
        <v>0.33333333333333331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3</v>
      </c>
      <c r="T19" s="1"/>
      <c r="U19" s="4"/>
      <c r="V19" s="4"/>
      <c r="W19" s="4"/>
      <c r="X19" s="5">
        <v>3</v>
      </c>
      <c r="Y19" s="16">
        <f t="shared" ref="Y19:Y28" si="36">IF(S19="","",((T19+U19+V19+W19)/S19))</f>
        <v>0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3</v>
      </c>
      <c r="AD19" s="1"/>
      <c r="AE19" s="4"/>
      <c r="AF19" s="4"/>
      <c r="AG19" s="4"/>
      <c r="AH19" s="5">
        <v>3</v>
      </c>
      <c r="AI19" s="16">
        <f t="shared" ref="AI19:AI28" si="39">IF(AC19="","",((AD19+AE19+AF19+AG19)/AC19))</f>
        <v>0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3</v>
      </c>
      <c r="AN19" s="1"/>
      <c r="AO19" s="4"/>
      <c r="AP19" s="4"/>
      <c r="AQ19" s="4"/>
      <c r="AR19" s="5">
        <v>3</v>
      </c>
      <c r="AS19" s="16">
        <f t="shared" ref="AS19:AS28" si="42">IF(AM19="","",((AN19+AO19+AP19+AQ19)/AM19))</f>
        <v>0</v>
      </c>
      <c r="AT19" s="17">
        <f t="shared" ref="AT19:AT28" si="43">IF(AM19="","",(AQ19/AM19))</f>
        <v>0</v>
      </c>
      <c r="AU19" s="22"/>
      <c r="AV19" s="1">
        <f t="shared" ref="AV19:AV28" si="44">IF(ISNUMBER(AW19),AM19-AW19+AU19,"")</f>
        <v>0</v>
      </c>
      <c r="AW19" s="1">
        <v>3</v>
      </c>
      <c r="AX19" s="1"/>
      <c r="AY19" s="4"/>
      <c r="AZ19" s="4"/>
      <c r="BA19" s="4"/>
      <c r="BB19" s="5">
        <v>3</v>
      </c>
      <c r="BC19" s="16">
        <f t="shared" ref="BC19:BC28" si="45">IF(AW19="","",((AX19+AY19+AZ19+BA19)/AW19))</f>
        <v>0</v>
      </c>
      <c r="BD19" s="17">
        <f t="shared" ref="BD19:BD28" si="46">IF(AW19="","",(BA19/AW19))</f>
        <v>0</v>
      </c>
      <c r="BE19" s="22"/>
      <c r="BF19" s="1">
        <f t="shared" ref="BF19:BF28" si="47">IF(ISNUMBER(BG19),AW19-BG19+BE19,"")</f>
        <v>0</v>
      </c>
      <c r="BG19" s="1">
        <v>3</v>
      </c>
      <c r="BH19" s="1"/>
      <c r="BI19" s="4"/>
      <c r="BJ19" s="4"/>
      <c r="BK19" s="4"/>
      <c r="BL19" s="5">
        <v>3</v>
      </c>
      <c r="BM19" s="16">
        <f t="shared" ref="BM19:BM28" si="48">IF(BG19="","",((BH19+BI19+BJ19+BK19)/BG19))</f>
        <v>0</v>
      </c>
      <c r="BN19" s="17">
        <f t="shared" ref="BN19:BN28" si="49">IF(BG19="","",(BK19/BG19))</f>
        <v>0</v>
      </c>
      <c r="BO19" s="22"/>
      <c r="BP19" s="1">
        <f t="shared" ref="BP19:BP28" si="50">IF(ISNUMBER(BQ19),BG19-BQ19+BO19,"")</f>
        <v>0</v>
      </c>
      <c r="BQ19" s="1">
        <v>3</v>
      </c>
      <c r="BR19" s="1"/>
      <c r="BS19" s="4"/>
      <c r="BT19" s="4"/>
      <c r="BU19" s="4"/>
      <c r="BV19" s="5">
        <v>3</v>
      </c>
      <c r="BW19" s="16">
        <f t="shared" ref="BW19:BW28" si="51">IF(BQ19="","",((BR19+BS19+BT19+BU19)/BQ19))</f>
        <v>0</v>
      </c>
      <c r="BX19" s="17">
        <f t="shared" ref="BX19:BX28" si="52">IF(BQ19="","",(BU19/BQ19))</f>
        <v>0</v>
      </c>
      <c r="BY19" s="22"/>
      <c r="BZ19" s="1">
        <f t="shared" ref="BZ19:BZ28" si="53">IF(ISNUMBER(CA19),BQ19-CA19+BY19,"")</f>
        <v>0</v>
      </c>
      <c r="CA19" s="1">
        <v>3</v>
      </c>
      <c r="CB19" s="1"/>
      <c r="CC19" s="4"/>
      <c r="CD19" s="4"/>
      <c r="CE19" s="4"/>
      <c r="CF19" s="5">
        <v>3</v>
      </c>
      <c r="CG19" s="16">
        <f t="shared" ref="CG19:CG28" si="54">IF(CA19="","",((CB19+CC19+CD19+CE19)/CA19))</f>
        <v>0</v>
      </c>
      <c r="CH19" s="17">
        <f t="shared" ref="CH19:CH28" si="55">IF(CA19="","",(CE19/CA19))</f>
        <v>0</v>
      </c>
      <c r="CI19" s="22"/>
      <c r="CJ19" s="1">
        <f t="shared" ref="CJ19:CJ28" si="56">IF(ISNUMBER(CK19),CA19-CK19+CI19,"")</f>
        <v>0</v>
      </c>
      <c r="CK19" s="1">
        <v>3</v>
      </c>
      <c r="CL19" s="1"/>
      <c r="CM19" s="4"/>
      <c r="CN19" s="4"/>
      <c r="CO19" s="4"/>
      <c r="CP19" s="5">
        <v>3</v>
      </c>
      <c r="CQ19" s="16">
        <f t="shared" ref="CQ19:CQ28" si="57">IF(CK19="","",((CL19+CM19+CN19+CO19)/CK19))</f>
        <v>0</v>
      </c>
      <c r="CR19" s="17">
        <f t="shared" ref="CR19:CR28" si="58">IF(CK19="","",(CO19/CK19))</f>
        <v>0</v>
      </c>
      <c r="CS19" s="22"/>
      <c r="CT19" s="1">
        <f t="shared" ref="CT19:CT28" si="59">IF(ISNUMBER(CU19),CK19-CU19+CS19,"")</f>
        <v>0</v>
      </c>
      <c r="CU19" s="1">
        <v>3</v>
      </c>
      <c r="CV19" s="1"/>
      <c r="CW19" s="4"/>
      <c r="CX19" s="4"/>
      <c r="CY19" s="4"/>
      <c r="CZ19" s="5">
        <v>3</v>
      </c>
      <c r="DA19" s="16">
        <f t="shared" ref="DA19:DA28" si="60">IF(CU19="","",((CV19+CW19+CX19+CY19)/CU19))</f>
        <v>0</v>
      </c>
      <c r="DB19" s="17">
        <f t="shared" ref="DB19:DB28" si="61">IF(CU19="","",(CY19/CU19))</f>
        <v>0</v>
      </c>
    </row>
    <row r="20" spans="2:106" ht="14" x14ac:dyDescent="0.15">
      <c r="B20" s="4" t="s">
        <v>22</v>
      </c>
      <c r="C20" s="2">
        <f t="shared" si="31"/>
        <v>3</v>
      </c>
      <c r="D20" s="2"/>
      <c r="E20" s="2"/>
      <c r="F20" s="8">
        <v>3</v>
      </c>
      <c r="G20" s="23"/>
      <c r="H20" s="1">
        <f t="shared" si="32"/>
        <v>1</v>
      </c>
      <c r="I20" s="1">
        <v>2</v>
      </c>
      <c r="J20" s="1">
        <v>1</v>
      </c>
      <c r="K20" s="1"/>
      <c r="L20" s="1"/>
      <c r="M20" s="1"/>
      <c r="N20" s="1">
        <v>1</v>
      </c>
      <c r="O20" s="16">
        <f t="shared" si="33"/>
        <v>0.5</v>
      </c>
      <c r="P20" s="17">
        <f t="shared" si="34"/>
        <v>0</v>
      </c>
      <c r="Q20" s="23"/>
      <c r="R20" s="1">
        <f t="shared" si="35"/>
        <v>0</v>
      </c>
      <c r="S20" s="1">
        <v>2</v>
      </c>
      <c r="T20" s="1"/>
      <c r="U20" s="1"/>
      <c r="V20" s="1"/>
      <c r="W20" s="1">
        <v>1</v>
      </c>
      <c r="X20" s="1">
        <v>1</v>
      </c>
      <c r="Y20" s="16">
        <f t="shared" si="36"/>
        <v>0.5</v>
      </c>
      <c r="Z20" s="17">
        <f t="shared" si="37"/>
        <v>0.5</v>
      </c>
      <c r="AA20" s="23"/>
      <c r="AB20" s="1">
        <f t="shared" si="38"/>
        <v>0</v>
      </c>
      <c r="AC20" s="1">
        <v>2</v>
      </c>
      <c r="AD20" s="1"/>
      <c r="AE20" s="1"/>
      <c r="AF20" s="1"/>
      <c r="AG20" s="1">
        <v>1</v>
      </c>
      <c r="AH20" s="1">
        <v>1</v>
      </c>
      <c r="AI20" s="16">
        <f t="shared" si="39"/>
        <v>0.5</v>
      </c>
      <c r="AJ20" s="17">
        <f t="shared" si="40"/>
        <v>0.5</v>
      </c>
      <c r="AK20" s="23">
        <v>1</v>
      </c>
      <c r="AL20" s="1">
        <f t="shared" si="41"/>
        <v>0</v>
      </c>
      <c r="AM20" s="1">
        <v>3</v>
      </c>
      <c r="AN20" s="1"/>
      <c r="AO20" s="1"/>
      <c r="AP20" s="1"/>
      <c r="AQ20" s="1">
        <v>2</v>
      </c>
      <c r="AR20" s="1">
        <v>1</v>
      </c>
      <c r="AS20" s="16">
        <f t="shared" si="42"/>
        <v>0.66666666666666663</v>
      </c>
      <c r="AT20" s="17">
        <f t="shared" si="43"/>
        <v>0.66666666666666663</v>
      </c>
      <c r="AU20" s="23"/>
      <c r="AV20" s="1">
        <f t="shared" si="44"/>
        <v>0</v>
      </c>
      <c r="AW20" s="1">
        <v>3</v>
      </c>
      <c r="AX20" s="1"/>
      <c r="AY20" s="1"/>
      <c r="AZ20" s="1"/>
      <c r="BA20" s="1">
        <v>2</v>
      </c>
      <c r="BB20" s="1">
        <v>1</v>
      </c>
      <c r="BC20" s="16">
        <f t="shared" si="45"/>
        <v>0.66666666666666663</v>
      </c>
      <c r="BD20" s="17">
        <f t="shared" si="46"/>
        <v>0.66666666666666663</v>
      </c>
      <c r="BE20" s="23"/>
      <c r="BF20" s="1">
        <f t="shared" si="47"/>
        <v>0</v>
      </c>
      <c r="BG20" s="1">
        <v>3</v>
      </c>
      <c r="BH20" s="1"/>
      <c r="BI20" s="1"/>
      <c r="BJ20" s="1"/>
      <c r="BK20" s="1">
        <v>2</v>
      </c>
      <c r="BL20" s="1">
        <v>1</v>
      </c>
      <c r="BM20" s="16">
        <f t="shared" si="48"/>
        <v>0.66666666666666663</v>
      </c>
      <c r="BN20" s="17">
        <f t="shared" si="49"/>
        <v>0.66666666666666663</v>
      </c>
      <c r="BO20" s="23"/>
      <c r="BP20" s="1">
        <f t="shared" si="50"/>
        <v>1</v>
      </c>
      <c r="BQ20" s="1">
        <v>2</v>
      </c>
      <c r="BR20" s="1"/>
      <c r="BS20" s="1"/>
      <c r="BT20" s="1"/>
      <c r="BU20" s="1">
        <v>1</v>
      </c>
      <c r="BV20" s="1">
        <v>1</v>
      </c>
      <c r="BW20" s="16">
        <f t="shared" si="51"/>
        <v>0.5</v>
      </c>
      <c r="BX20" s="17">
        <f t="shared" si="52"/>
        <v>0.5</v>
      </c>
      <c r="BY20" s="23"/>
      <c r="BZ20" s="1">
        <f t="shared" si="53"/>
        <v>0</v>
      </c>
      <c r="CA20" s="1">
        <v>2</v>
      </c>
      <c r="CB20" s="1"/>
      <c r="CC20" s="1"/>
      <c r="CD20" s="1"/>
      <c r="CE20" s="1">
        <v>1</v>
      </c>
      <c r="CF20" s="1">
        <v>1</v>
      </c>
      <c r="CG20" s="16">
        <f t="shared" si="54"/>
        <v>0.5</v>
      </c>
      <c r="CH20" s="17">
        <f t="shared" si="55"/>
        <v>0.5</v>
      </c>
      <c r="CI20" s="23"/>
      <c r="CJ20" s="1">
        <f t="shared" si="56"/>
        <v>0</v>
      </c>
      <c r="CK20" s="1">
        <v>2</v>
      </c>
      <c r="CL20" s="1"/>
      <c r="CM20" s="1"/>
      <c r="CN20" s="1"/>
      <c r="CO20" s="1">
        <v>1</v>
      </c>
      <c r="CP20" s="1">
        <v>1</v>
      </c>
      <c r="CQ20" s="16">
        <f t="shared" si="57"/>
        <v>0.5</v>
      </c>
      <c r="CR20" s="17">
        <f t="shared" si="58"/>
        <v>0.5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2</v>
      </c>
      <c r="D21" s="2"/>
      <c r="E21" s="2"/>
      <c r="F21" s="8">
        <v>2</v>
      </c>
      <c r="G21" s="23"/>
      <c r="H21" s="1">
        <f t="shared" si="32"/>
        <v>0</v>
      </c>
      <c r="I21" s="1">
        <v>2</v>
      </c>
      <c r="J21" s="1">
        <v>2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>
        <v>1</v>
      </c>
      <c r="R21" s="1">
        <f t="shared" si="35"/>
        <v>0</v>
      </c>
      <c r="S21" s="1">
        <v>3</v>
      </c>
      <c r="T21" s="1">
        <v>2</v>
      </c>
      <c r="U21" s="1"/>
      <c r="V21" s="1"/>
      <c r="W21" s="1">
        <v>1</v>
      </c>
      <c r="X21" s="1"/>
      <c r="Y21" s="16">
        <f t="shared" si="36"/>
        <v>1</v>
      </c>
      <c r="Z21" s="17">
        <f t="shared" si="37"/>
        <v>0.33333333333333331</v>
      </c>
      <c r="AA21" s="23"/>
      <c r="AB21" s="1">
        <f t="shared" si="38"/>
        <v>0</v>
      </c>
      <c r="AC21" s="1">
        <v>3</v>
      </c>
      <c r="AD21" s="1"/>
      <c r="AE21" s="1"/>
      <c r="AF21" s="1"/>
      <c r="AG21" s="1">
        <v>3</v>
      </c>
      <c r="AH21" s="1"/>
      <c r="AI21" s="16">
        <f t="shared" si="39"/>
        <v>1</v>
      </c>
      <c r="AJ21" s="17">
        <f t="shared" si="40"/>
        <v>1</v>
      </c>
      <c r="AK21" s="23"/>
      <c r="AL21" s="1">
        <f t="shared" si="41"/>
        <v>0</v>
      </c>
      <c r="AM21" s="1">
        <v>3</v>
      </c>
      <c r="AN21" s="1"/>
      <c r="AO21" s="1"/>
      <c r="AP21" s="1"/>
      <c r="AQ21" s="1">
        <v>3</v>
      </c>
      <c r="AR21" s="1"/>
      <c r="AS21" s="16">
        <f t="shared" si="42"/>
        <v>1</v>
      </c>
      <c r="AT21" s="17">
        <f t="shared" si="43"/>
        <v>1</v>
      </c>
      <c r="AU21" s="23"/>
      <c r="AV21" s="1">
        <f t="shared" si="44"/>
        <v>0</v>
      </c>
      <c r="AW21" s="1">
        <v>3</v>
      </c>
      <c r="AX21" s="1"/>
      <c r="AY21" s="1"/>
      <c r="AZ21" s="1"/>
      <c r="BA21" s="1">
        <v>3</v>
      </c>
      <c r="BB21" s="1"/>
      <c r="BC21" s="16">
        <f t="shared" si="45"/>
        <v>1</v>
      </c>
      <c r="BD21" s="17">
        <f t="shared" si="46"/>
        <v>1</v>
      </c>
      <c r="BE21" s="23"/>
      <c r="BF21" s="1">
        <f t="shared" si="47"/>
        <v>0</v>
      </c>
      <c r="BG21" s="1">
        <v>3</v>
      </c>
      <c r="BH21" s="1"/>
      <c r="BI21" s="1"/>
      <c r="BJ21" s="1"/>
      <c r="BK21" s="1">
        <v>3</v>
      </c>
      <c r="BL21" s="1"/>
      <c r="BM21" s="16">
        <f t="shared" si="48"/>
        <v>1</v>
      </c>
      <c r="BN21" s="17">
        <f t="shared" si="49"/>
        <v>1</v>
      </c>
      <c r="BO21" s="23"/>
      <c r="BP21" s="1">
        <f t="shared" si="50"/>
        <v>0</v>
      </c>
      <c r="BQ21" s="1">
        <v>3</v>
      </c>
      <c r="BR21" s="1"/>
      <c r="BS21" s="1"/>
      <c r="BT21" s="1"/>
      <c r="BU21" s="1">
        <v>3</v>
      </c>
      <c r="BV21" s="1"/>
      <c r="BW21" s="16">
        <f t="shared" si="51"/>
        <v>1</v>
      </c>
      <c r="BX21" s="17">
        <f t="shared" si="52"/>
        <v>1</v>
      </c>
      <c r="BY21" s="23"/>
      <c r="BZ21" s="1">
        <f t="shared" si="53"/>
        <v>0</v>
      </c>
      <c r="CA21" s="1">
        <v>3</v>
      </c>
      <c r="CB21" s="1"/>
      <c r="CC21" s="1"/>
      <c r="CD21" s="1"/>
      <c r="CE21" s="1">
        <v>3</v>
      </c>
      <c r="CF21" s="1"/>
      <c r="CG21" s="16">
        <f t="shared" si="54"/>
        <v>1</v>
      </c>
      <c r="CH21" s="17">
        <f t="shared" si="55"/>
        <v>1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1</v>
      </c>
      <c r="D22" s="2"/>
      <c r="E22" s="2"/>
      <c r="F22" s="8">
        <v>1</v>
      </c>
      <c r="G22" s="23"/>
      <c r="H22" s="1">
        <f t="shared" si="32"/>
        <v>0</v>
      </c>
      <c r="I22" s="1">
        <v>1</v>
      </c>
      <c r="J22" s="1"/>
      <c r="K22" s="1"/>
      <c r="L22" s="1"/>
      <c r="M22" s="1"/>
      <c r="N22" s="1">
        <v>1</v>
      </c>
      <c r="O22" s="16">
        <f t="shared" si="33"/>
        <v>0</v>
      </c>
      <c r="P22" s="17">
        <f t="shared" si="34"/>
        <v>0</v>
      </c>
      <c r="Q22" s="23">
        <v>1</v>
      </c>
      <c r="R22" s="1">
        <f t="shared" si="35"/>
        <v>0</v>
      </c>
      <c r="S22" s="1">
        <v>2</v>
      </c>
      <c r="T22" s="1">
        <v>1</v>
      </c>
      <c r="U22" s="1"/>
      <c r="V22" s="1"/>
      <c r="W22" s="1"/>
      <c r="X22" s="1">
        <v>1</v>
      </c>
      <c r="Y22" s="16">
        <f t="shared" si="36"/>
        <v>0.5</v>
      </c>
      <c r="Z22" s="17">
        <f t="shared" si="37"/>
        <v>0</v>
      </c>
      <c r="AA22" s="23"/>
      <c r="AB22" s="1">
        <f t="shared" si="38"/>
        <v>0</v>
      </c>
      <c r="AC22" s="1">
        <v>2</v>
      </c>
      <c r="AD22" s="1">
        <v>1</v>
      </c>
      <c r="AE22" s="1"/>
      <c r="AF22" s="1"/>
      <c r="AG22" s="1"/>
      <c r="AH22" s="1">
        <v>1</v>
      </c>
      <c r="AI22" s="16">
        <f t="shared" si="39"/>
        <v>0.5</v>
      </c>
      <c r="AJ22" s="17">
        <f t="shared" si="40"/>
        <v>0</v>
      </c>
      <c r="AK22" s="23"/>
      <c r="AL22" s="1">
        <f t="shared" si="41"/>
        <v>0</v>
      </c>
      <c r="AM22" s="1">
        <v>2</v>
      </c>
      <c r="AN22" s="1">
        <v>1</v>
      </c>
      <c r="AO22" s="1"/>
      <c r="AP22" s="1"/>
      <c r="AQ22" s="1"/>
      <c r="AR22" s="1">
        <v>1</v>
      </c>
      <c r="AS22" s="16">
        <f t="shared" si="42"/>
        <v>0.5</v>
      </c>
      <c r="AT22" s="17">
        <f t="shared" si="43"/>
        <v>0</v>
      </c>
      <c r="AU22" s="23"/>
      <c r="AV22" s="1">
        <f t="shared" si="44"/>
        <v>0</v>
      </c>
      <c r="AW22" s="1">
        <v>2</v>
      </c>
      <c r="AX22" s="1"/>
      <c r="AY22" s="1"/>
      <c r="AZ22" s="1"/>
      <c r="BA22" s="1">
        <v>1</v>
      </c>
      <c r="BB22" s="1">
        <v>1</v>
      </c>
      <c r="BC22" s="16">
        <f t="shared" si="45"/>
        <v>0.5</v>
      </c>
      <c r="BD22" s="17">
        <f t="shared" si="46"/>
        <v>0.5</v>
      </c>
      <c r="BE22" s="23"/>
      <c r="BF22" s="1">
        <f t="shared" si="47"/>
        <v>0</v>
      </c>
      <c r="BG22" s="1">
        <v>2</v>
      </c>
      <c r="BH22" s="1"/>
      <c r="BI22" s="1"/>
      <c r="BJ22" s="1"/>
      <c r="BK22" s="1">
        <v>1</v>
      </c>
      <c r="BL22" s="1">
        <v>1</v>
      </c>
      <c r="BM22" s="16">
        <f t="shared" si="48"/>
        <v>0.5</v>
      </c>
      <c r="BN22" s="17">
        <f t="shared" si="49"/>
        <v>0.5</v>
      </c>
      <c r="BO22" s="23"/>
      <c r="BP22" s="1">
        <f t="shared" si="50"/>
        <v>0</v>
      </c>
      <c r="BQ22" s="1">
        <v>2</v>
      </c>
      <c r="BR22" s="1"/>
      <c r="BS22" s="1"/>
      <c r="BT22" s="1"/>
      <c r="BU22" s="1">
        <v>1</v>
      </c>
      <c r="BV22" s="1">
        <v>1</v>
      </c>
      <c r="BW22" s="16">
        <f t="shared" si="51"/>
        <v>0.5</v>
      </c>
      <c r="BX22" s="17">
        <f t="shared" si="52"/>
        <v>0.5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1</v>
      </c>
      <c r="D23" s="2"/>
      <c r="E23" s="2"/>
      <c r="F23" s="8">
        <v>1</v>
      </c>
      <c r="G23" s="23"/>
      <c r="H23" s="1">
        <f t="shared" si="32"/>
        <v>0</v>
      </c>
      <c r="I23" s="1">
        <v>1</v>
      </c>
      <c r="J23" s="1">
        <v>1</v>
      </c>
      <c r="K23" s="1"/>
      <c r="L23" s="1"/>
      <c r="M23" s="1"/>
      <c r="N23" s="1"/>
      <c r="O23" s="16">
        <f t="shared" si="33"/>
        <v>1</v>
      </c>
      <c r="P23" s="17">
        <f t="shared" si="34"/>
        <v>0</v>
      </c>
      <c r="Q23" s="23"/>
      <c r="R23" s="1">
        <f t="shared" si="35"/>
        <v>0</v>
      </c>
      <c r="S23" s="1">
        <v>1</v>
      </c>
      <c r="T23" s="1">
        <v>1</v>
      </c>
      <c r="U23" s="1"/>
      <c r="V23" s="1"/>
      <c r="W23" s="1"/>
      <c r="X23" s="1"/>
      <c r="Y23" s="16">
        <f t="shared" si="36"/>
        <v>1</v>
      </c>
      <c r="Z23" s="17">
        <f t="shared" si="37"/>
        <v>0</v>
      </c>
      <c r="AA23" s="23"/>
      <c r="AB23" s="1">
        <f t="shared" si="38"/>
        <v>0</v>
      </c>
      <c r="AC23" s="1">
        <v>1</v>
      </c>
      <c r="AD23" s="1">
        <v>1</v>
      </c>
      <c r="AE23" s="1"/>
      <c r="AF23" s="1"/>
      <c r="AG23" s="1"/>
      <c r="AH23" s="1"/>
      <c r="AI23" s="16">
        <f t="shared" si="39"/>
        <v>1</v>
      </c>
      <c r="AJ23" s="17">
        <f t="shared" si="40"/>
        <v>0</v>
      </c>
      <c r="AK23" s="23"/>
      <c r="AL23" s="1">
        <f t="shared" si="41"/>
        <v>0</v>
      </c>
      <c r="AM23" s="1">
        <v>1</v>
      </c>
      <c r="AN23" s="1"/>
      <c r="AO23" s="1"/>
      <c r="AP23" s="1"/>
      <c r="AQ23" s="1">
        <v>1</v>
      </c>
      <c r="AR23" s="1"/>
      <c r="AS23" s="16">
        <f t="shared" si="42"/>
        <v>1</v>
      </c>
      <c r="AT23" s="17">
        <f t="shared" si="43"/>
        <v>1</v>
      </c>
      <c r="AU23" s="23"/>
      <c r="AV23" s="1">
        <f t="shared" si="44"/>
        <v>0</v>
      </c>
      <c r="AW23" s="1">
        <v>1</v>
      </c>
      <c r="AX23" s="1"/>
      <c r="AY23" s="1"/>
      <c r="AZ23" s="1"/>
      <c r="BA23" s="1">
        <v>1</v>
      </c>
      <c r="BB23" s="1"/>
      <c r="BC23" s="16">
        <f t="shared" si="45"/>
        <v>1</v>
      </c>
      <c r="BD23" s="17">
        <f t="shared" si="46"/>
        <v>1</v>
      </c>
      <c r="BE23" s="23"/>
      <c r="BF23" s="1">
        <f t="shared" si="47"/>
        <v>0</v>
      </c>
      <c r="BG23" s="1">
        <v>1</v>
      </c>
      <c r="BH23" s="1"/>
      <c r="BI23" s="1"/>
      <c r="BJ23" s="1"/>
      <c r="BK23" s="1">
        <v>1</v>
      </c>
      <c r="BL23" s="1"/>
      <c r="BM23" s="16">
        <f t="shared" si="48"/>
        <v>1</v>
      </c>
      <c r="BN23" s="17">
        <f t="shared" si="49"/>
        <v>1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</v>
      </c>
      <c r="D24" s="2"/>
      <c r="E24" s="2"/>
      <c r="F24" s="8">
        <v>1</v>
      </c>
      <c r="G24" s="23"/>
      <c r="H24" s="1">
        <f t="shared" si="32"/>
        <v>0</v>
      </c>
      <c r="I24" s="1">
        <v>1</v>
      </c>
      <c r="J24" s="1">
        <v>1</v>
      </c>
      <c r="K24" s="1"/>
      <c r="L24" s="1"/>
      <c r="M24" s="1"/>
      <c r="N24" s="1"/>
      <c r="O24" s="16">
        <f t="shared" si="33"/>
        <v>1</v>
      </c>
      <c r="P24" s="17">
        <f t="shared" si="34"/>
        <v>0</v>
      </c>
      <c r="Q24" s="23"/>
      <c r="R24" s="1">
        <f t="shared" si="35"/>
        <v>0</v>
      </c>
      <c r="S24" s="1">
        <v>1</v>
      </c>
      <c r="T24" s="1">
        <v>1</v>
      </c>
      <c r="U24" s="1"/>
      <c r="V24" s="1"/>
      <c r="W24" s="1"/>
      <c r="X24" s="1"/>
      <c r="Y24" s="16">
        <f t="shared" si="36"/>
        <v>1</v>
      </c>
      <c r="Z24" s="17">
        <f t="shared" si="37"/>
        <v>0</v>
      </c>
      <c r="AA24" s="23"/>
      <c r="AB24" s="1">
        <f t="shared" si="38"/>
        <v>0</v>
      </c>
      <c r="AC24" s="1">
        <v>1</v>
      </c>
      <c r="AD24" s="1">
        <v>1</v>
      </c>
      <c r="AE24" s="1"/>
      <c r="AF24" s="1"/>
      <c r="AG24" s="1"/>
      <c r="AH24" s="1"/>
      <c r="AI24" s="16">
        <f t="shared" si="39"/>
        <v>1</v>
      </c>
      <c r="AJ24" s="17">
        <f t="shared" si="40"/>
        <v>0</v>
      </c>
      <c r="AK24" s="23"/>
      <c r="AL24" s="1">
        <f t="shared" si="41"/>
        <v>0</v>
      </c>
      <c r="AM24" s="1">
        <v>1</v>
      </c>
      <c r="AN24" s="1"/>
      <c r="AO24" s="1"/>
      <c r="AP24" s="1"/>
      <c r="AQ24" s="1">
        <v>1</v>
      </c>
      <c r="AR24" s="1"/>
      <c r="AS24" s="16">
        <f t="shared" si="42"/>
        <v>1</v>
      </c>
      <c r="AT24" s="17">
        <f t="shared" si="43"/>
        <v>1</v>
      </c>
      <c r="AU24" s="23"/>
      <c r="AV24" s="1">
        <f t="shared" si="44"/>
        <v>0</v>
      </c>
      <c r="AW24" s="1">
        <v>1</v>
      </c>
      <c r="AX24" s="1"/>
      <c r="AY24" s="1"/>
      <c r="AZ24" s="1"/>
      <c r="BA24" s="1">
        <v>1</v>
      </c>
      <c r="BB24" s="1"/>
      <c r="BC24" s="16">
        <f t="shared" si="45"/>
        <v>1</v>
      </c>
      <c r="BD24" s="17">
        <f t="shared" si="46"/>
        <v>1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1</v>
      </c>
      <c r="D25" s="2"/>
      <c r="E25" s="2"/>
      <c r="F25" s="8">
        <v>1</v>
      </c>
      <c r="G25" s="23"/>
      <c r="H25" s="1">
        <f t="shared" si="32"/>
        <v>0</v>
      </c>
      <c r="I25" s="1">
        <v>1</v>
      </c>
      <c r="J25" s="1"/>
      <c r="K25" s="1"/>
      <c r="L25" s="1">
        <v>1</v>
      </c>
      <c r="M25" s="1"/>
      <c r="N25" s="1"/>
      <c r="O25" s="16">
        <f t="shared" si="33"/>
        <v>1</v>
      </c>
      <c r="P25" s="17">
        <f t="shared" si="34"/>
        <v>0</v>
      </c>
      <c r="Q25" s="23"/>
      <c r="R25" s="1">
        <f t="shared" si="35"/>
        <v>0</v>
      </c>
      <c r="S25" s="1">
        <v>1</v>
      </c>
      <c r="T25" s="1"/>
      <c r="U25" s="1"/>
      <c r="V25" s="1"/>
      <c r="W25" s="1"/>
      <c r="X25" s="1">
        <v>1</v>
      </c>
      <c r="Y25" s="16">
        <f t="shared" si="36"/>
        <v>0</v>
      </c>
      <c r="Z25" s="17">
        <f t="shared" si="37"/>
        <v>0</v>
      </c>
      <c r="AA25" s="23"/>
      <c r="AB25" s="1">
        <f t="shared" si="38"/>
        <v>0</v>
      </c>
      <c r="AC25" s="1">
        <v>1</v>
      </c>
      <c r="AD25" s="1"/>
      <c r="AE25" s="1"/>
      <c r="AF25" s="1"/>
      <c r="AG25" s="1"/>
      <c r="AH25" s="1">
        <v>1</v>
      </c>
      <c r="AI25" s="16">
        <f t="shared" si="39"/>
        <v>0</v>
      </c>
      <c r="AJ25" s="17">
        <f t="shared" si="40"/>
        <v>0</v>
      </c>
      <c r="AK25" s="23"/>
      <c r="AL25" s="1">
        <f t="shared" si="41"/>
        <v>0</v>
      </c>
      <c r="AM25" s="1">
        <v>1</v>
      </c>
      <c r="AN25" s="1"/>
      <c r="AO25" s="1"/>
      <c r="AP25" s="1"/>
      <c r="AQ25" s="1"/>
      <c r="AR25" s="1">
        <v>1</v>
      </c>
      <c r="AS25" s="16">
        <f t="shared" si="42"/>
        <v>0</v>
      </c>
      <c r="AT25" s="17">
        <f t="shared" si="43"/>
        <v>0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3</v>
      </c>
      <c r="D26" s="2"/>
      <c r="E26" s="2"/>
      <c r="F26" s="8">
        <v>3</v>
      </c>
      <c r="G26" s="23">
        <v>1</v>
      </c>
      <c r="H26" s="1">
        <f t="shared" si="32"/>
        <v>0</v>
      </c>
      <c r="I26" s="1">
        <v>4</v>
      </c>
      <c r="J26" s="1">
        <v>4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4</v>
      </c>
      <c r="T26" s="1">
        <v>4</v>
      </c>
      <c r="U26" s="1"/>
      <c r="V26" s="1"/>
      <c r="W26" s="1"/>
      <c r="X26" s="1"/>
      <c r="Y26" s="18">
        <f t="shared" si="36"/>
        <v>1</v>
      </c>
      <c r="Z26" s="19">
        <f t="shared" si="37"/>
        <v>0</v>
      </c>
      <c r="AA26" s="23"/>
      <c r="AB26" s="1">
        <f t="shared" si="38"/>
        <v>0</v>
      </c>
      <c r="AC26" s="1">
        <v>4</v>
      </c>
      <c r="AD26" s="1">
        <v>4</v>
      </c>
      <c r="AE26" s="1"/>
      <c r="AF26" s="1"/>
      <c r="AG26" s="1"/>
      <c r="AH26" s="1"/>
      <c r="AI26" s="18">
        <f t="shared" si="39"/>
        <v>1</v>
      </c>
      <c r="AJ26" s="19">
        <f t="shared" si="40"/>
        <v>0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5</v>
      </c>
      <c r="D27" s="2"/>
      <c r="E27" s="2"/>
      <c r="F27" s="8">
        <v>5</v>
      </c>
      <c r="G27" s="23"/>
      <c r="H27" s="1">
        <f t="shared" si="32"/>
        <v>0</v>
      </c>
      <c r="I27" s="1">
        <v>5</v>
      </c>
      <c r="J27" s="1">
        <v>5</v>
      </c>
      <c r="K27" s="1"/>
      <c r="L27" s="1"/>
      <c r="M27" s="1"/>
      <c r="N27" s="1"/>
      <c r="O27" s="18">
        <f t="shared" si="33"/>
        <v>1</v>
      </c>
      <c r="P27" s="19">
        <f t="shared" si="34"/>
        <v>0</v>
      </c>
      <c r="Q27" s="23">
        <v>1</v>
      </c>
      <c r="R27" s="1">
        <f t="shared" si="35"/>
        <v>0</v>
      </c>
      <c r="S27" s="1">
        <v>6</v>
      </c>
      <c r="T27" s="1">
        <v>5</v>
      </c>
      <c r="U27" s="1"/>
      <c r="V27" s="1"/>
      <c r="W27" s="1"/>
      <c r="X27" s="1">
        <v>1</v>
      </c>
      <c r="Y27" s="18">
        <f t="shared" si="36"/>
        <v>0.83333333333333337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3</v>
      </c>
      <c r="D28" s="2"/>
      <c r="E28" s="2"/>
      <c r="F28" s="9">
        <v>3</v>
      </c>
      <c r="G28" s="24"/>
      <c r="H28" s="25">
        <f t="shared" si="32"/>
        <v>0</v>
      </c>
      <c r="I28" s="25">
        <v>3</v>
      </c>
      <c r="J28" s="25">
        <v>2</v>
      </c>
      <c r="K28" s="10"/>
      <c r="L28" s="10"/>
      <c r="M28" s="10"/>
      <c r="N28" s="10">
        <v>1</v>
      </c>
      <c r="O28" s="20">
        <f t="shared" si="33"/>
        <v>0.66666666666666663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65</v>
      </c>
    </row>
    <row r="2" spans="1:106" x14ac:dyDescent="0.15">
      <c r="B2" s="14" t="str">
        <f>"Freshmen Retention - "&amp;$A$1</f>
        <v>Freshmen Retention - Psychology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7</v>
      </c>
      <c r="D5" s="3">
        <v>1</v>
      </c>
      <c r="E5" s="3"/>
      <c r="F5" s="8">
        <v>6</v>
      </c>
      <c r="G5" s="22">
        <v>3</v>
      </c>
      <c r="H5" s="1">
        <f>IF(ISNUMBER(I5),F5-I5+G5,"")</f>
        <v>0</v>
      </c>
      <c r="I5" s="1">
        <v>9</v>
      </c>
      <c r="J5" s="1">
        <v>8</v>
      </c>
      <c r="K5" s="4"/>
      <c r="L5" s="4"/>
      <c r="M5" s="4"/>
      <c r="N5" s="5">
        <v>1</v>
      </c>
      <c r="O5" s="16">
        <f>IF(I5="","",((J5+K5+L5+M5)/I5))</f>
        <v>0.88888888888888884</v>
      </c>
      <c r="P5" s="17">
        <f>IF(I5="","",(M5/I5))</f>
        <v>0</v>
      </c>
      <c r="Q5" s="22">
        <v>3</v>
      </c>
      <c r="R5" s="1">
        <f t="shared" ref="R5:R14" si="1">IF(ISNUMBER(S5),I5-S5+Q5,"")</f>
        <v>0</v>
      </c>
      <c r="S5" s="1">
        <v>12</v>
      </c>
      <c r="T5" s="1">
        <v>10</v>
      </c>
      <c r="U5" s="4"/>
      <c r="V5" s="4"/>
      <c r="W5" s="4"/>
      <c r="X5" s="5">
        <v>2</v>
      </c>
      <c r="Y5" s="16">
        <f t="shared" ref="Y5:Y14" si="2">IF(S5="","",((T5+U5+V5+W5)/S5))</f>
        <v>0.83333333333333337</v>
      </c>
      <c r="Z5" s="17">
        <f t="shared" ref="Z5:Z14" si="3">IF(S5="","",(W5/S5))</f>
        <v>0</v>
      </c>
      <c r="AA5" s="22"/>
      <c r="AB5" s="1">
        <f t="shared" ref="AB5:AB14" si="4">IF(ISNUMBER(AC5),S5-AC5+AA5,"")</f>
        <v>0</v>
      </c>
      <c r="AC5" s="1">
        <v>12</v>
      </c>
      <c r="AD5" s="1">
        <v>8</v>
      </c>
      <c r="AE5" s="4"/>
      <c r="AF5" s="4"/>
      <c r="AG5" s="4">
        <v>1</v>
      </c>
      <c r="AH5" s="5">
        <v>3</v>
      </c>
      <c r="AI5" s="16">
        <f t="shared" ref="AI5:AI14" si="5">IF(AC5="","",((AD5+AE5+AF5+AG5)/AC5))</f>
        <v>0.75</v>
      </c>
      <c r="AJ5" s="17">
        <f t="shared" ref="AJ5:AJ14" si="6">IF(AC5="","",(AG5/AC5))</f>
        <v>8.3333333333333329E-2</v>
      </c>
      <c r="AK5" s="22"/>
      <c r="AL5" s="1">
        <f t="shared" ref="AL5:AL14" si="7">IF(ISNUMBER(AM5),AC5-AM5+AK5,"")</f>
        <v>0</v>
      </c>
      <c r="AM5" s="1">
        <v>12</v>
      </c>
      <c r="AN5" s="1">
        <v>2</v>
      </c>
      <c r="AO5" s="4"/>
      <c r="AP5" s="4"/>
      <c r="AQ5" s="4">
        <v>6</v>
      </c>
      <c r="AR5" s="5">
        <v>4</v>
      </c>
      <c r="AS5" s="16">
        <f t="shared" ref="AS5:AS14" si="8">IF(AM5="","",((AN5+AO5+AP5+AQ5)/AM5))</f>
        <v>0.66666666666666663</v>
      </c>
      <c r="AT5" s="17">
        <f t="shared" ref="AT5:AT14" si="9">IF(AM5="","",(AQ5/AM5))</f>
        <v>0.5</v>
      </c>
      <c r="AU5" s="22"/>
      <c r="AV5" s="1">
        <f t="shared" ref="AV5:AV14" si="10">IF(ISNUMBER(AW5),AM5-AW5+AU5,"")</f>
        <v>1</v>
      </c>
      <c r="AW5" s="1">
        <v>11</v>
      </c>
      <c r="AX5" s="1"/>
      <c r="AY5" s="4"/>
      <c r="AZ5" s="4"/>
      <c r="BA5" s="4">
        <v>6</v>
      </c>
      <c r="BB5" s="5">
        <v>5</v>
      </c>
      <c r="BC5" s="16">
        <f t="shared" ref="BC5:BC14" si="11">IF(AW5="","",((AX5+AY5+AZ5+BA5)/AW5))</f>
        <v>0.54545454545454541</v>
      </c>
      <c r="BD5" s="17">
        <f t="shared" ref="BD5:BD14" si="12">IF(AW5="","",(BA5/AW5))</f>
        <v>0.54545454545454541</v>
      </c>
      <c r="BE5" s="22"/>
      <c r="BF5" s="1">
        <f t="shared" ref="BF5:BF14" si="13">IF(ISNUMBER(BG5),AW5-BG5+BE5,"")</f>
        <v>-1</v>
      </c>
      <c r="BG5" s="1">
        <v>12</v>
      </c>
      <c r="BH5" s="1"/>
      <c r="BI5" s="4"/>
      <c r="BJ5" s="4"/>
      <c r="BK5" s="4">
        <v>7</v>
      </c>
      <c r="BL5" s="5">
        <v>5</v>
      </c>
      <c r="BM5" s="16">
        <f t="shared" ref="BM5:BM14" si="14">IF(BG5="","",((BH5+BI5+BJ5+BK5)/BG5))</f>
        <v>0.58333333333333337</v>
      </c>
      <c r="BN5" s="17">
        <f t="shared" ref="BN5:BN14" si="15">IF(BG5="","",(BK5/BG5))</f>
        <v>0.58333333333333337</v>
      </c>
      <c r="BO5" s="22"/>
      <c r="BP5" s="1">
        <f t="shared" ref="BP5:BP14" si="16">IF(ISNUMBER(BQ5),BG5-BQ5+BO5,"")</f>
        <v>0</v>
      </c>
      <c r="BQ5" s="1">
        <v>12</v>
      </c>
      <c r="BR5" s="1"/>
      <c r="BS5" s="4"/>
      <c r="BT5" s="4"/>
      <c r="BU5" s="4">
        <v>7</v>
      </c>
      <c r="BV5" s="5">
        <v>5</v>
      </c>
      <c r="BW5" s="16">
        <f t="shared" ref="BW5:BW14" si="17">IF(BQ5="","",((BR5+BS5+BT5+BU5)/BQ5))</f>
        <v>0.58333333333333337</v>
      </c>
      <c r="BX5" s="17">
        <f t="shared" ref="BX5:BX14" si="18">IF(BQ5="","",(BU5/BQ5))</f>
        <v>0.58333333333333337</v>
      </c>
      <c r="BY5" s="22"/>
      <c r="BZ5" s="1">
        <f t="shared" ref="BZ5:BZ14" si="19">IF(ISNUMBER(CA5),BQ5-CA5+BY5,"")</f>
        <v>0</v>
      </c>
      <c r="CA5" s="1">
        <v>12</v>
      </c>
      <c r="CB5" s="1"/>
      <c r="CC5" s="4"/>
      <c r="CD5" s="4"/>
      <c r="CE5" s="4">
        <v>7</v>
      </c>
      <c r="CF5" s="5">
        <v>5</v>
      </c>
      <c r="CG5" s="16">
        <f t="shared" ref="CG5:CG14" si="20">IF(CA5="","",((CB5+CC5+CD5+CE5)/CA5))</f>
        <v>0.58333333333333337</v>
      </c>
      <c r="CH5" s="17">
        <f t="shared" ref="CH5:CH14" si="21">IF(CA5="","",(CE5/CA5))</f>
        <v>0.58333333333333337</v>
      </c>
      <c r="CI5" s="22"/>
      <c r="CJ5" s="1">
        <f t="shared" ref="CJ5:CJ14" si="22">IF(ISNUMBER(CK5),CA5-CK5+CI5,"")</f>
        <v>0</v>
      </c>
      <c r="CK5" s="1">
        <v>12</v>
      </c>
      <c r="CL5" s="1"/>
      <c r="CM5" s="4"/>
      <c r="CN5" s="4"/>
      <c r="CO5" s="4">
        <v>7</v>
      </c>
      <c r="CP5" s="5">
        <v>5</v>
      </c>
      <c r="CQ5" s="16">
        <f t="shared" ref="CQ5:CQ14" si="23">IF(CK5="","",((CL5+CM5+CN5+CO5)/CK5))</f>
        <v>0.58333333333333337</v>
      </c>
      <c r="CR5" s="17">
        <f t="shared" ref="CR5:CR14" si="24">IF(CK5="","",(CO5/CK5))</f>
        <v>0.58333333333333337</v>
      </c>
      <c r="CS5" s="22"/>
      <c r="CT5" s="1">
        <f t="shared" ref="CT5:CT14" si="25">IF(ISNUMBER(CU5),CK5-CU5+CS5,"")</f>
        <v>0</v>
      </c>
      <c r="CU5" s="1">
        <v>12</v>
      </c>
      <c r="CV5" s="1"/>
      <c r="CW5" s="4"/>
      <c r="CX5" s="4"/>
      <c r="CY5" s="4">
        <v>7</v>
      </c>
      <c r="CZ5" s="5">
        <v>5</v>
      </c>
      <c r="DA5" s="16">
        <f t="shared" ref="DA5:DA14" si="26">IF(CU5="","",((CV5+CW5+CX5+CY5)/CU5))</f>
        <v>0.58333333333333337</v>
      </c>
      <c r="DB5" s="17">
        <f t="shared" ref="DB5:DB14" si="27">IF(CU5="","",(CY5/CU5))</f>
        <v>0.58333333333333337</v>
      </c>
    </row>
    <row r="6" spans="1:106" ht="14" x14ac:dyDescent="0.15">
      <c r="B6" s="4" t="s">
        <v>22</v>
      </c>
      <c r="C6" s="2">
        <f t="shared" si="0"/>
        <v>5</v>
      </c>
      <c r="D6" s="2"/>
      <c r="E6" s="2"/>
      <c r="F6" s="8">
        <v>5</v>
      </c>
      <c r="G6" s="23">
        <v>2</v>
      </c>
      <c r="H6" s="1">
        <f t="shared" ref="H6:H14" si="28">IF(ISNUMBER(I6),F6-I6+G6,"")</f>
        <v>0</v>
      </c>
      <c r="I6" s="1">
        <v>7</v>
      </c>
      <c r="J6" s="1">
        <v>6</v>
      </c>
      <c r="K6" s="1"/>
      <c r="L6" s="1"/>
      <c r="M6" s="1"/>
      <c r="N6" s="1">
        <v>1</v>
      </c>
      <c r="O6" s="16">
        <f t="shared" ref="O6:O14" si="29">IF(I6="","",((J6+K6+L6+M6)/I6))</f>
        <v>0.8571428571428571</v>
      </c>
      <c r="P6" s="17">
        <f t="shared" ref="P6:P14" si="30">IF(I6="","",(M6/I6))</f>
        <v>0</v>
      </c>
      <c r="Q6" s="23">
        <v>6</v>
      </c>
      <c r="R6" s="1">
        <f t="shared" si="1"/>
        <v>0</v>
      </c>
      <c r="S6" s="1">
        <v>13</v>
      </c>
      <c r="T6" s="1">
        <v>12</v>
      </c>
      <c r="U6" s="1"/>
      <c r="V6" s="1"/>
      <c r="W6" s="1"/>
      <c r="X6" s="1">
        <v>1</v>
      </c>
      <c r="Y6" s="16">
        <f t="shared" si="2"/>
        <v>0.92307692307692313</v>
      </c>
      <c r="Z6" s="17">
        <f t="shared" si="3"/>
        <v>0</v>
      </c>
      <c r="AA6" s="23"/>
      <c r="AB6" s="1">
        <f t="shared" si="4"/>
        <v>-2</v>
      </c>
      <c r="AC6" s="1">
        <v>15</v>
      </c>
      <c r="AD6" s="1">
        <v>13</v>
      </c>
      <c r="AE6" s="1"/>
      <c r="AF6" s="1"/>
      <c r="AG6" s="1">
        <v>1</v>
      </c>
      <c r="AH6" s="1">
        <v>1</v>
      </c>
      <c r="AI6" s="16">
        <f t="shared" si="5"/>
        <v>0.93333333333333335</v>
      </c>
      <c r="AJ6" s="17">
        <f t="shared" si="6"/>
        <v>6.6666666666666666E-2</v>
      </c>
      <c r="AK6" s="23">
        <v>1</v>
      </c>
      <c r="AL6" s="1">
        <f t="shared" si="7"/>
        <v>-1</v>
      </c>
      <c r="AM6" s="1">
        <v>17</v>
      </c>
      <c r="AN6" s="1">
        <v>5</v>
      </c>
      <c r="AO6" s="1">
        <v>1</v>
      </c>
      <c r="AP6" s="1"/>
      <c r="AQ6" s="1">
        <v>9</v>
      </c>
      <c r="AR6" s="1">
        <v>2</v>
      </c>
      <c r="AS6" s="16">
        <f t="shared" si="8"/>
        <v>0.88235294117647056</v>
      </c>
      <c r="AT6" s="17">
        <f t="shared" si="9"/>
        <v>0.52941176470588236</v>
      </c>
      <c r="AU6" s="23"/>
      <c r="AV6" s="1">
        <f t="shared" si="10"/>
        <v>0</v>
      </c>
      <c r="AW6" s="1">
        <v>17</v>
      </c>
      <c r="AX6" s="1">
        <v>2</v>
      </c>
      <c r="AY6" s="1"/>
      <c r="AZ6" s="1"/>
      <c r="BA6" s="1">
        <v>14</v>
      </c>
      <c r="BB6" s="1">
        <v>1</v>
      </c>
      <c r="BC6" s="16">
        <f t="shared" si="11"/>
        <v>0.94117647058823528</v>
      </c>
      <c r="BD6" s="17">
        <f t="shared" si="12"/>
        <v>0.82352941176470584</v>
      </c>
      <c r="BE6" s="23"/>
      <c r="BF6" s="1">
        <f t="shared" si="13"/>
        <v>0</v>
      </c>
      <c r="BG6" s="1">
        <v>17</v>
      </c>
      <c r="BH6" s="1">
        <v>1</v>
      </c>
      <c r="BI6" s="1"/>
      <c r="BJ6" s="1"/>
      <c r="BK6" s="1">
        <v>15</v>
      </c>
      <c r="BL6" s="1">
        <v>1</v>
      </c>
      <c r="BM6" s="16">
        <f t="shared" si="14"/>
        <v>0.94117647058823528</v>
      </c>
      <c r="BN6" s="17">
        <f t="shared" si="15"/>
        <v>0.88235294117647056</v>
      </c>
      <c r="BO6" s="23"/>
      <c r="BP6" s="1">
        <f t="shared" si="16"/>
        <v>0</v>
      </c>
      <c r="BQ6" s="1">
        <v>17</v>
      </c>
      <c r="BR6" s="1"/>
      <c r="BS6" s="1"/>
      <c r="BT6" s="1"/>
      <c r="BU6" s="1">
        <v>16</v>
      </c>
      <c r="BV6" s="1">
        <v>1</v>
      </c>
      <c r="BW6" s="16">
        <f t="shared" si="17"/>
        <v>0.94117647058823528</v>
      </c>
      <c r="BX6" s="17">
        <f t="shared" si="18"/>
        <v>0.94117647058823528</v>
      </c>
      <c r="BY6" s="23"/>
      <c r="BZ6" s="1">
        <f t="shared" si="19"/>
        <v>0</v>
      </c>
      <c r="CA6" s="1">
        <v>17</v>
      </c>
      <c r="CB6" s="1"/>
      <c r="CC6" s="1"/>
      <c r="CD6" s="1"/>
      <c r="CE6" s="1">
        <v>16</v>
      </c>
      <c r="CF6" s="1">
        <v>1</v>
      </c>
      <c r="CG6" s="16">
        <f t="shared" si="20"/>
        <v>0.94117647058823528</v>
      </c>
      <c r="CH6" s="17">
        <f t="shared" si="21"/>
        <v>0.94117647058823528</v>
      </c>
      <c r="CI6" s="23"/>
      <c r="CJ6" s="1">
        <f t="shared" si="22"/>
        <v>0</v>
      </c>
      <c r="CK6" s="1">
        <v>17</v>
      </c>
      <c r="CL6" s="1"/>
      <c r="CM6" s="1"/>
      <c r="CN6" s="1"/>
      <c r="CO6" s="1">
        <v>16</v>
      </c>
      <c r="CP6" s="1">
        <v>1</v>
      </c>
      <c r="CQ6" s="16">
        <f t="shared" si="23"/>
        <v>0.94117647058823528</v>
      </c>
      <c r="CR6" s="17">
        <f t="shared" si="24"/>
        <v>0.94117647058823528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4</v>
      </c>
      <c r="D7" s="2"/>
      <c r="E7" s="2"/>
      <c r="F7" s="8">
        <v>4</v>
      </c>
      <c r="G7" s="23">
        <v>1</v>
      </c>
      <c r="H7" s="1">
        <f t="shared" si="28"/>
        <v>0</v>
      </c>
      <c r="I7" s="1">
        <v>5</v>
      </c>
      <c r="J7" s="1">
        <v>4</v>
      </c>
      <c r="K7" s="1"/>
      <c r="L7" s="1"/>
      <c r="M7" s="1"/>
      <c r="N7" s="1">
        <v>1</v>
      </c>
      <c r="O7" s="16">
        <f t="shared" si="29"/>
        <v>0.8</v>
      </c>
      <c r="P7" s="17">
        <f t="shared" si="30"/>
        <v>0</v>
      </c>
      <c r="Q7" s="23">
        <v>2</v>
      </c>
      <c r="R7" s="1">
        <f t="shared" si="1"/>
        <v>-1</v>
      </c>
      <c r="S7" s="1">
        <v>8</v>
      </c>
      <c r="T7" s="1">
        <v>7</v>
      </c>
      <c r="U7" s="1"/>
      <c r="V7" s="1"/>
      <c r="W7" s="1"/>
      <c r="X7" s="1">
        <v>1</v>
      </c>
      <c r="Y7" s="16">
        <f t="shared" si="2"/>
        <v>0.875</v>
      </c>
      <c r="Z7" s="17">
        <f t="shared" si="3"/>
        <v>0</v>
      </c>
      <c r="AA7" s="23">
        <v>1</v>
      </c>
      <c r="AB7" s="1">
        <f t="shared" si="4"/>
        <v>0</v>
      </c>
      <c r="AC7" s="1">
        <v>9</v>
      </c>
      <c r="AD7" s="1">
        <v>7</v>
      </c>
      <c r="AE7" s="1"/>
      <c r="AF7" s="1"/>
      <c r="AG7" s="1"/>
      <c r="AH7" s="1">
        <v>2</v>
      </c>
      <c r="AI7" s="16">
        <f t="shared" si="5"/>
        <v>0.77777777777777779</v>
      </c>
      <c r="AJ7" s="17">
        <f t="shared" si="6"/>
        <v>0</v>
      </c>
      <c r="AK7" s="23"/>
      <c r="AL7" s="1">
        <f t="shared" si="7"/>
        <v>0</v>
      </c>
      <c r="AM7" s="1">
        <v>9</v>
      </c>
      <c r="AN7" s="1">
        <v>3</v>
      </c>
      <c r="AO7" s="1"/>
      <c r="AP7" s="1"/>
      <c r="AQ7" s="1">
        <v>4</v>
      </c>
      <c r="AR7" s="1">
        <v>2</v>
      </c>
      <c r="AS7" s="16">
        <f t="shared" si="8"/>
        <v>0.77777777777777779</v>
      </c>
      <c r="AT7" s="17">
        <f t="shared" si="9"/>
        <v>0.44444444444444442</v>
      </c>
      <c r="AU7" s="23"/>
      <c r="AV7" s="1">
        <f t="shared" si="10"/>
        <v>0</v>
      </c>
      <c r="AW7" s="1">
        <v>9</v>
      </c>
      <c r="AX7" s="1"/>
      <c r="AY7" s="1"/>
      <c r="AZ7" s="1"/>
      <c r="BA7" s="1">
        <v>7</v>
      </c>
      <c r="BB7" s="1">
        <v>2</v>
      </c>
      <c r="BC7" s="16">
        <f t="shared" si="11"/>
        <v>0.77777777777777779</v>
      </c>
      <c r="BD7" s="17">
        <f t="shared" si="12"/>
        <v>0.77777777777777779</v>
      </c>
      <c r="BE7" s="23"/>
      <c r="BF7" s="1">
        <f t="shared" si="13"/>
        <v>0</v>
      </c>
      <c r="BG7" s="1">
        <v>9</v>
      </c>
      <c r="BH7" s="1"/>
      <c r="BI7" s="1"/>
      <c r="BJ7" s="1"/>
      <c r="BK7" s="1">
        <v>7</v>
      </c>
      <c r="BL7" s="1">
        <v>2</v>
      </c>
      <c r="BM7" s="16">
        <f t="shared" si="14"/>
        <v>0.77777777777777779</v>
      </c>
      <c r="BN7" s="17">
        <f t="shared" si="15"/>
        <v>0.77777777777777779</v>
      </c>
      <c r="BO7" s="23"/>
      <c r="BP7" s="1">
        <f t="shared" si="16"/>
        <v>0</v>
      </c>
      <c r="BQ7" s="1">
        <v>9</v>
      </c>
      <c r="BR7" s="1"/>
      <c r="BS7" s="1"/>
      <c r="BT7" s="1"/>
      <c r="BU7" s="1">
        <v>7</v>
      </c>
      <c r="BV7" s="1">
        <v>2</v>
      </c>
      <c r="BW7" s="16">
        <f t="shared" si="17"/>
        <v>0.77777777777777779</v>
      </c>
      <c r="BX7" s="17">
        <f t="shared" si="18"/>
        <v>0.77777777777777779</v>
      </c>
      <c r="BY7" s="23"/>
      <c r="BZ7" s="1">
        <f t="shared" si="19"/>
        <v>0</v>
      </c>
      <c r="CA7" s="1">
        <v>9</v>
      </c>
      <c r="CB7" s="1"/>
      <c r="CC7" s="1"/>
      <c r="CD7" s="1"/>
      <c r="CE7" s="1">
        <v>7</v>
      </c>
      <c r="CF7" s="1">
        <v>2</v>
      </c>
      <c r="CG7" s="16">
        <f t="shared" si="20"/>
        <v>0.77777777777777779</v>
      </c>
      <c r="CH7" s="17">
        <f t="shared" si="21"/>
        <v>0.77777777777777779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12</v>
      </c>
      <c r="D8" s="2"/>
      <c r="E8" s="2"/>
      <c r="F8" s="8">
        <v>12</v>
      </c>
      <c r="G8" s="23">
        <v>3</v>
      </c>
      <c r="H8" s="1">
        <f t="shared" si="28"/>
        <v>3</v>
      </c>
      <c r="I8" s="1">
        <v>12</v>
      </c>
      <c r="J8" s="1">
        <v>10</v>
      </c>
      <c r="K8" s="1"/>
      <c r="L8" s="1"/>
      <c r="M8" s="1"/>
      <c r="N8" s="1">
        <v>2</v>
      </c>
      <c r="O8" s="16">
        <f t="shared" si="29"/>
        <v>0.83333333333333337</v>
      </c>
      <c r="P8" s="17">
        <f t="shared" si="30"/>
        <v>0</v>
      </c>
      <c r="Q8" s="23">
        <v>2</v>
      </c>
      <c r="R8" s="1">
        <f t="shared" si="1"/>
        <v>-1</v>
      </c>
      <c r="S8" s="1">
        <v>15</v>
      </c>
      <c r="T8" s="1">
        <v>12</v>
      </c>
      <c r="U8" s="1"/>
      <c r="V8" s="1"/>
      <c r="W8" s="1"/>
      <c r="X8" s="1">
        <v>3</v>
      </c>
      <c r="Y8" s="16">
        <f t="shared" si="2"/>
        <v>0.8</v>
      </c>
      <c r="Z8" s="17">
        <f t="shared" si="3"/>
        <v>0</v>
      </c>
      <c r="AA8" s="23"/>
      <c r="AB8" s="1">
        <f t="shared" si="4"/>
        <v>-2</v>
      </c>
      <c r="AC8" s="1">
        <v>17</v>
      </c>
      <c r="AD8" s="1">
        <v>13</v>
      </c>
      <c r="AE8" s="1"/>
      <c r="AF8" s="1"/>
      <c r="AG8" s="1"/>
      <c r="AH8" s="1">
        <v>4</v>
      </c>
      <c r="AI8" s="16">
        <f t="shared" si="5"/>
        <v>0.76470588235294112</v>
      </c>
      <c r="AJ8" s="17">
        <f t="shared" si="6"/>
        <v>0</v>
      </c>
      <c r="AK8" s="23">
        <v>1</v>
      </c>
      <c r="AL8" s="1">
        <f t="shared" si="7"/>
        <v>1</v>
      </c>
      <c r="AM8" s="1">
        <v>17</v>
      </c>
      <c r="AN8" s="1">
        <v>3</v>
      </c>
      <c r="AO8" s="1"/>
      <c r="AP8" s="1"/>
      <c r="AQ8" s="1">
        <v>10</v>
      </c>
      <c r="AR8" s="1">
        <v>4</v>
      </c>
      <c r="AS8" s="16">
        <f t="shared" si="8"/>
        <v>0.76470588235294112</v>
      </c>
      <c r="AT8" s="17">
        <f t="shared" si="9"/>
        <v>0.58823529411764708</v>
      </c>
      <c r="AU8" s="23"/>
      <c r="AV8" s="1">
        <f t="shared" si="10"/>
        <v>0</v>
      </c>
      <c r="AW8" s="1">
        <v>17</v>
      </c>
      <c r="AX8" s="1"/>
      <c r="AY8" s="1"/>
      <c r="AZ8" s="1"/>
      <c r="BA8" s="1">
        <v>11</v>
      </c>
      <c r="BB8" s="1">
        <v>6</v>
      </c>
      <c r="BC8" s="16">
        <f t="shared" si="11"/>
        <v>0.6470588235294118</v>
      </c>
      <c r="BD8" s="17">
        <f t="shared" si="12"/>
        <v>0.6470588235294118</v>
      </c>
      <c r="BE8" s="23"/>
      <c r="BF8" s="1">
        <f t="shared" si="13"/>
        <v>0</v>
      </c>
      <c r="BG8" s="1">
        <v>17</v>
      </c>
      <c r="BH8" s="1">
        <v>1</v>
      </c>
      <c r="BI8" s="1"/>
      <c r="BJ8" s="1"/>
      <c r="BK8" s="1">
        <v>11</v>
      </c>
      <c r="BL8" s="1">
        <v>5</v>
      </c>
      <c r="BM8" s="16">
        <f t="shared" si="14"/>
        <v>0.70588235294117652</v>
      </c>
      <c r="BN8" s="17">
        <f t="shared" si="15"/>
        <v>0.6470588235294118</v>
      </c>
      <c r="BO8" s="23"/>
      <c r="BP8" s="1">
        <f t="shared" si="16"/>
        <v>0</v>
      </c>
      <c r="BQ8" s="1">
        <v>17</v>
      </c>
      <c r="BR8" s="1"/>
      <c r="BS8" s="1"/>
      <c r="BT8" s="1">
        <v>1</v>
      </c>
      <c r="BU8" s="1">
        <v>11</v>
      </c>
      <c r="BV8" s="1">
        <v>5</v>
      </c>
      <c r="BW8" s="16">
        <f t="shared" si="17"/>
        <v>0.70588235294117652</v>
      </c>
      <c r="BX8" s="17">
        <f t="shared" si="18"/>
        <v>0.6470588235294118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11</v>
      </c>
      <c r="D9" s="2"/>
      <c r="E9" s="2"/>
      <c r="F9" s="8">
        <v>11</v>
      </c>
      <c r="G9" s="23">
        <v>1</v>
      </c>
      <c r="H9" s="1">
        <f t="shared" si="28"/>
        <v>0</v>
      </c>
      <c r="I9" s="1">
        <v>12</v>
      </c>
      <c r="J9" s="1">
        <v>9</v>
      </c>
      <c r="K9" s="1"/>
      <c r="L9" s="1"/>
      <c r="M9" s="1"/>
      <c r="N9" s="1">
        <v>3</v>
      </c>
      <c r="O9" s="16">
        <f t="shared" si="29"/>
        <v>0.75</v>
      </c>
      <c r="P9" s="17">
        <f t="shared" si="30"/>
        <v>0</v>
      </c>
      <c r="Q9" s="23"/>
      <c r="R9" s="1">
        <f t="shared" si="1"/>
        <v>0</v>
      </c>
      <c r="S9" s="1">
        <v>12</v>
      </c>
      <c r="T9" s="1">
        <v>8</v>
      </c>
      <c r="U9" s="1"/>
      <c r="V9" s="1"/>
      <c r="W9" s="1"/>
      <c r="X9" s="1">
        <v>4</v>
      </c>
      <c r="Y9" s="16">
        <f t="shared" si="2"/>
        <v>0.66666666666666663</v>
      </c>
      <c r="Z9" s="17">
        <f t="shared" si="3"/>
        <v>0</v>
      </c>
      <c r="AA9" s="23">
        <v>2</v>
      </c>
      <c r="AB9" s="1">
        <f t="shared" si="4"/>
        <v>-1</v>
      </c>
      <c r="AC9" s="1">
        <v>15</v>
      </c>
      <c r="AD9" s="1">
        <v>11</v>
      </c>
      <c r="AE9" s="1">
        <v>1</v>
      </c>
      <c r="AF9" s="1"/>
      <c r="AG9" s="1"/>
      <c r="AH9" s="1">
        <v>3</v>
      </c>
      <c r="AI9" s="16">
        <f t="shared" si="5"/>
        <v>0.8</v>
      </c>
      <c r="AJ9" s="17">
        <f t="shared" si="6"/>
        <v>0</v>
      </c>
      <c r="AK9" s="23"/>
      <c r="AL9" s="1">
        <f t="shared" si="7"/>
        <v>0</v>
      </c>
      <c r="AM9" s="1">
        <v>15</v>
      </c>
      <c r="AN9" s="1">
        <v>4</v>
      </c>
      <c r="AO9" s="1"/>
      <c r="AP9" s="1"/>
      <c r="AQ9" s="1">
        <v>6</v>
      </c>
      <c r="AR9" s="1">
        <v>5</v>
      </c>
      <c r="AS9" s="16">
        <f t="shared" si="8"/>
        <v>0.66666666666666663</v>
      </c>
      <c r="AT9" s="17">
        <f t="shared" si="9"/>
        <v>0.4</v>
      </c>
      <c r="AU9" s="23"/>
      <c r="AV9" s="1">
        <f t="shared" si="10"/>
        <v>0</v>
      </c>
      <c r="AW9" s="1">
        <v>15</v>
      </c>
      <c r="AX9" s="1"/>
      <c r="AY9" s="1"/>
      <c r="AZ9" s="1">
        <v>2</v>
      </c>
      <c r="BA9" s="1">
        <v>7</v>
      </c>
      <c r="BB9" s="1">
        <v>6</v>
      </c>
      <c r="BC9" s="16">
        <f t="shared" si="11"/>
        <v>0.6</v>
      </c>
      <c r="BD9" s="17">
        <f t="shared" si="12"/>
        <v>0.46666666666666667</v>
      </c>
      <c r="BE9" s="23"/>
      <c r="BF9" s="1">
        <f t="shared" si="13"/>
        <v>0</v>
      </c>
      <c r="BG9" s="1">
        <v>15</v>
      </c>
      <c r="BH9" s="1"/>
      <c r="BI9" s="1"/>
      <c r="BJ9" s="1"/>
      <c r="BK9" s="1">
        <v>8</v>
      </c>
      <c r="BL9" s="1">
        <v>7</v>
      </c>
      <c r="BM9" s="16">
        <f t="shared" si="14"/>
        <v>0.53333333333333333</v>
      </c>
      <c r="BN9" s="17">
        <f t="shared" si="15"/>
        <v>0.53333333333333333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7</v>
      </c>
      <c r="D10" s="2"/>
      <c r="E10" s="2"/>
      <c r="F10" s="8">
        <v>7</v>
      </c>
      <c r="G10" s="23">
        <v>6</v>
      </c>
      <c r="H10" s="1">
        <f t="shared" si="28"/>
        <v>0</v>
      </c>
      <c r="I10" s="1">
        <v>13</v>
      </c>
      <c r="J10" s="1">
        <v>11</v>
      </c>
      <c r="K10" s="1"/>
      <c r="L10" s="1"/>
      <c r="M10" s="1"/>
      <c r="N10" s="1">
        <v>2</v>
      </c>
      <c r="O10" s="16">
        <f t="shared" si="29"/>
        <v>0.84615384615384615</v>
      </c>
      <c r="P10" s="17">
        <f t="shared" si="30"/>
        <v>0</v>
      </c>
      <c r="Q10" s="23">
        <v>3</v>
      </c>
      <c r="R10" s="1">
        <f t="shared" si="1"/>
        <v>0</v>
      </c>
      <c r="S10" s="1">
        <v>16</v>
      </c>
      <c r="T10" s="1">
        <v>13</v>
      </c>
      <c r="U10" s="1">
        <v>1</v>
      </c>
      <c r="V10" s="1"/>
      <c r="W10" s="1"/>
      <c r="X10" s="1">
        <v>2</v>
      </c>
      <c r="Y10" s="16">
        <f t="shared" si="2"/>
        <v>0.875</v>
      </c>
      <c r="Z10" s="17">
        <f t="shared" si="3"/>
        <v>0</v>
      </c>
      <c r="AA10" s="23">
        <v>1</v>
      </c>
      <c r="AB10" s="1">
        <f t="shared" si="4"/>
        <v>-1</v>
      </c>
      <c r="AC10" s="1">
        <v>18</v>
      </c>
      <c r="AD10" s="1">
        <v>15</v>
      </c>
      <c r="AE10" s="1"/>
      <c r="AF10" s="1">
        <v>1</v>
      </c>
      <c r="AG10" s="1"/>
      <c r="AH10" s="1">
        <v>2</v>
      </c>
      <c r="AI10" s="16">
        <f t="shared" si="5"/>
        <v>0.88888888888888884</v>
      </c>
      <c r="AJ10" s="17">
        <f t="shared" si="6"/>
        <v>0</v>
      </c>
      <c r="AK10" s="23"/>
      <c r="AL10" s="1">
        <f t="shared" si="7"/>
        <v>0</v>
      </c>
      <c r="AM10" s="1">
        <v>18</v>
      </c>
      <c r="AN10" s="1">
        <v>2</v>
      </c>
      <c r="AO10" s="1"/>
      <c r="AP10" s="1"/>
      <c r="AQ10" s="1">
        <v>12</v>
      </c>
      <c r="AR10" s="1">
        <v>4</v>
      </c>
      <c r="AS10" s="16">
        <f t="shared" si="8"/>
        <v>0.77777777777777779</v>
      </c>
      <c r="AT10" s="17">
        <f t="shared" si="9"/>
        <v>0.66666666666666663</v>
      </c>
      <c r="AU10" s="23"/>
      <c r="AV10" s="1">
        <f t="shared" si="10"/>
        <v>0</v>
      </c>
      <c r="AW10" s="1">
        <v>18</v>
      </c>
      <c r="AX10" s="1">
        <v>1</v>
      </c>
      <c r="AY10" s="1"/>
      <c r="AZ10" s="1"/>
      <c r="BA10" s="1">
        <v>13</v>
      </c>
      <c r="BB10" s="1">
        <v>4</v>
      </c>
      <c r="BC10" s="16">
        <f t="shared" si="11"/>
        <v>0.77777777777777779</v>
      </c>
      <c r="BD10" s="17">
        <f t="shared" si="12"/>
        <v>0.72222222222222221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7</v>
      </c>
      <c r="D11" s="2"/>
      <c r="E11" s="2"/>
      <c r="F11" s="8">
        <v>7</v>
      </c>
      <c r="G11" s="23"/>
      <c r="H11" s="1">
        <f t="shared" si="28"/>
        <v>1</v>
      </c>
      <c r="I11" s="1">
        <v>6</v>
      </c>
      <c r="J11" s="1">
        <v>3</v>
      </c>
      <c r="K11" s="1"/>
      <c r="L11" s="1"/>
      <c r="M11" s="1"/>
      <c r="N11" s="1">
        <v>3</v>
      </c>
      <c r="O11" s="16">
        <f t="shared" si="29"/>
        <v>0.5</v>
      </c>
      <c r="P11" s="17">
        <f t="shared" si="30"/>
        <v>0</v>
      </c>
      <c r="Q11" s="23">
        <v>4</v>
      </c>
      <c r="R11" s="1">
        <f t="shared" si="1"/>
        <v>-1</v>
      </c>
      <c r="S11" s="1">
        <v>11</v>
      </c>
      <c r="T11" s="1">
        <v>8</v>
      </c>
      <c r="U11" s="1"/>
      <c r="V11" s="1"/>
      <c r="W11" s="1"/>
      <c r="X11" s="1">
        <v>3</v>
      </c>
      <c r="Y11" s="16">
        <f t="shared" si="2"/>
        <v>0.72727272727272729</v>
      </c>
      <c r="Z11" s="17">
        <f t="shared" si="3"/>
        <v>0</v>
      </c>
      <c r="AA11" s="23">
        <v>1</v>
      </c>
      <c r="AB11" s="1">
        <f t="shared" si="4"/>
        <v>0</v>
      </c>
      <c r="AC11" s="1">
        <v>12</v>
      </c>
      <c r="AD11" s="1">
        <v>8</v>
      </c>
      <c r="AE11" s="1"/>
      <c r="AF11" s="1"/>
      <c r="AG11" s="1"/>
      <c r="AH11" s="1">
        <v>4</v>
      </c>
      <c r="AI11" s="16">
        <f t="shared" si="5"/>
        <v>0.66666666666666663</v>
      </c>
      <c r="AJ11" s="17">
        <f t="shared" si="6"/>
        <v>0</v>
      </c>
      <c r="AK11" s="23"/>
      <c r="AL11" s="1">
        <f t="shared" si="7"/>
        <v>0</v>
      </c>
      <c r="AM11" s="1">
        <v>12</v>
      </c>
      <c r="AN11" s="1">
        <v>3</v>
      </c>
      <c r="AO11" s="1"/>
      <c r="AP11" s="1"/>
      <c r="AQ11" s="1">
        <v>4</v>
      </c>
      <c r="AR11" s="1">
        <v>5</v>
      </c>
      <c r="AS11" s="16">
        <f t="shared" si="8"/>
        <v>0.58333333333333337</v>
      </c>
      <c r="AT11" s="17">
        <f t="shared" si="9"/>
        <v>0.33333333333333331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6</v>
      </c>
      <c r="D12" s="2"/>
      <c r="E12" s="2"/>
      <c r="F12" s="8">
        <v>6</v>
      </c>
      <c r="G12" s="23">
        <v>3</v>
      </c>
      <c r="H12" s="1">
        <f t="shared" si="28"/>
        <v>1</v>
      </c>
      <c r="I12" s="1">
        <v>8</v>
      </c>
      <c r="J12" s="1">
        <v>8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>
        <v>3</v>
      </c>
      <c r="R12" s="1">
        <f t="shared" si="1"/>
        <v>0</v>
      </c>
      <c r="S12" s="1">
        <v>11</v>
      </c>
      <c r="T12" s="1">
        <v>11</v>
      </c>
      <c r="U12" s="1"/>
      <c r="V12" s="1"/>
      <c r="W12" s="1"/>
      <c r="X12" s="1"/>
      <c r="Y12" s="18">
        <f t="shared" si="2"/>
        <v>1</v>
      </c>
      <c r="Z12" s="19">
        <f t="shared" si="3"/>
        <v>0</v>
      </c>
      <c r="AA12" s="23"/>
      <c r="AB12" s="1">
        <f t="shared" si="4"/>
        <v>0</v>
      </c>
      <c r="AC12" s="1">
        <v>11</v>
      </c>
      <c r="AD12" s="1">
        <v>9</v>
      </c>
      <c r="AE12" s="1"/>
      <c r="AF12" s="1"/>
      <c r="AG12" s="1">
        <v>1</v>
      </c>
      <c r="AH12" s="1">
        <v>1</v>
      </c>
      <c r="AI12" s="18">
        <f t="shared" si="5"/>
        <v>0.90909090909090906</v>
      </c>
      <c r="AJ12" s="19">
        <f t="shared" si="6"/>
        <v>9.0909090909090912E-2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8</v>
      </c>
      <c r="D13" s="2"/>
      <c r="E13" s="2"/>
      <c r="F13" s="8">
        <v>8</v>
      </c>
      <c r="G13" s="23"/>
      <c r="H13" s="1">
        <f t="shared" si="28"/>
        <v>0</v>
      </c>
      <c r="I13" s="1">
        <v>8</v>
      </c>
      <c r="J13" s="1">
        <v>5</v>
      </c>
      <c r="K13" s="1"/>
      <c r="L13" s="1">
        <v>1</v>
      </c>
      <c r="M13" s="1"/>
      <c r="N13" s="1">
        <v>2</v>
      </c>
      <c r="O13" s="18">
        <f t="shared" si="29"/>
        <v>0.75</v>
      </c>
      <c r="P13" s="19">
        <f t="shared" si="30"/>
        <v>0</v>
      </c>
      <c r="Q13" s="23">
        <v>6</v>
      </c>
      <c r="R13" s="1">
        <f t="shared" si="1"/>
        <v>0</v>
      </c>
      <c r="S13" s="1">
        <v>14</v>
      </c>
      <c r="T13" s="1">
        <v>10</v>
      </c>
      <c r="U13" s="1"/>
      <c r="V13" s="1"/>
      <c r="W13" s="1"/>
      <c r="X13" s="1">
        <v>4</v>
      </c>
      <c r="Y13" s="18">
        <f t="shared" si="2"/>
        <v>0.7142857142857143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8</v>
      </c>
      <c r="D14" s="2"/>
      <c r="E14" s="2"/>
      <c r="F14" s="9">
        <v>8</v>
      </c>
      <c r="G14" s="24">
        <v>3</v>
      </c>
      <c r="H14" s="25">
        <f t="shared" si="28"/>
        <v>0</v>
      </c>
      <c r="I14" s="25">
        <v>11</v>
      </c>
      <c r="J14" s="25">
        <v>10</v>
      </c>
      <c r="K14" s="10"/>
      <c r="L14" s="10">
        <v>1</v>
      </c>
      <c r="M14" s="10"/>
      <c r="N14" s="10"/>
      <c r="O14" s="20">
        <f t="shared" si="29"/>
        <v>1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Psychology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s">
        <v>21</v>
      </c>
      <c r="C19" s="3">
        <f t="shared" ref="C19:C28" si="31">F19+D19+E19</f>
        <v>4</v>
      </c>
      <c r="D19" s="3"/>
      <c r="E19" s="3"/>
      <c r="F19" s="8">
        <v>4</v>
      </c>
      <c r="G19" s="22"/>
      <c r="H19" s="1">
        <f t="shared" ref="H19:H28" si="32">IF(ISNUMBER(I19),F19-I19+G19,"")</f>
        <v>0</v>
      </c>
      <c r="I19" s="1">
        <v>4</v>
      </c>
      <c r="J19" s="1">
        <v>3</v>
      </c>
      <c r="K19" s="4"/>
      <c r="L19" s="4"/>
      <c r="M19" s="4"/>
      <c r="N19" s="5">
        <v>1</v>
      </c>
      <c r="O19" s="16">
        <f t="shared" ref="O19:O28" si="33">IF(I19="","",((J19+K19+L19+M19)/I19))</f>
        <v>0.75</v>
      </c>
      <c r="P19" s="17">
        <f t="shared" ref="P19:P28" si="34">IF(I19="","",(M19/I19))</f>
        <v>0</v>
      </c>
      <c r="Q19" s="22"/>
      <c r="R19" s="1">
        <f t="shared" ref="R19:R28" si="35">IF(ISNUMBER(S19),I19-S19+Q19,"")</f>
        <v>0</v>
      </c>
      <c r="S19" s="1">
        <v>4</v>
      </c>
      <c r="T19" s="1">
        <v>3</v>
      </c>
      <c r="U19" s="4"/>
      <c r="V19" s="4"/>
      <c r="W19" s="4"/>
      <c r="X19" s="5">
        <v>1</v>
      </c>
      <c r="Y19" s="16">
        <f t="shared" ref="Y19:Y28" si="36">IF(S19="","",((T19+U19+V19+W19)/S19))</f>
        <v>0.75</v>
      </c>
      <c r="Z19" s="17">
        <f t="shared" ref="Z19:Z28" si="37">IF(S19="","",(W19/S19))</f>
        <v>0</v>
      </c>
      <c r="AA19" s="22"/>
      <c r="AB19" s="1">
        <f t="shared" ref="AB19:AB28" si="38">IF(ISNUMBER(AC19),S19-AC19+AA19,"")</f>
        <v>0</v>
      </c>
      <c r="AC19" s="1">
        <v>4</v>
      </c>
      <c r="AD19" s="1">
        <v>1</v>
      </c>
      <c r="AE19" s="4"/>
      <c r="AF19" s="4"/>
      <c r="AG19" s="4">
        <v>2</v>
      </c>
      <c r="AH19" s="5">
        <v>1</v>
      </c>
      <c r="AI19" s="16">
        <f t="shared" ref="AI19:AI28" si="39">IF(AC19="","",((AD19+AE19+AF19+AG19)/AC19))</f>
        <v>0.75</v>
      </c>
      <c r="AJ19" s="17">
        <f t="shared" ref="AJ19:AJ28" si="40">IF(AC19="","",(AG19/AC19))</f>
        <v>0.5</v>
      </c>
      <c r="AK19" s="22"/>
      <c r="AL19" s="1">
        <f t="shared" ref="AL19:AL28" si="41">IF(ISNUMBER(AM19),AC19-AM19+AK19,"")</f>
        <v>0</v>
      </c>
      <c r="AM19" s="1">
        <v>4</v>
      </c>
      <c r="AN19" s="1"/>
      <c r="AO19" s="4"/>
      <c r="AP19" s="4"/>
      <c r="AQ19" s="4">
        <v>3</v>
      </c>
      <c r="AR19" s="5">
        <v>1</v>
      </c>
      <c r="AS19" s="16">
        <f t="shared" ref="AS19:AS28" si="42">IF(AM19="","",((AN19+AO19+AP19+AQ19)/AM19))</f>
        <v>0.75</v>
      </c>
      <c r="AT19" s="17">
        <f t="shared" ref="AT19:AT28" si="43">IF(AM19="","",(AQ19/AM19))</f>
        <v>0.75</v>
      </c>
      <c r="AU19" s="22"/>
      <c r="AV19" s="1">
        <f t="shared" ref="AV19:AV28" si="44">IF(ISNUMBER(AW19),AM19-AW19+AU19,"")</f>
        <v>0</v>
      </c>
      <c r="AW19" s="1">
        <v>4</v>
      </c>
      <c r="AX19" s="1"/>
      <c r="AY19" s="4"/>
      <c r="AZ19" s="4"/>
      <c r="BA19" s="4">
        <v>3</v>
      </c>
      <c r="BB19" s="5">
        <v>1</v>
      </c>
      <c r="BC19" s="16">
        <f t="shared" ref="BC19:BC28" si="45">IF(AW19="","",((AX19+AY19+AZ19+BA19)/AW19))</f>
        <v>0.75</v>
      </c>
      <c r="BD19" s="17">
        <f t="shared" ref="BD19:BD28" si="46">IF(AW19="","",(BA19/AW19))</f>
        <v>0.75</v>
      </c>
      <c r="BE19" s="22"/>
      <c r="BF19" s="1">
        <f t="shared" ref="BF19:BF28" si="47">IF(ISNUMBER(BG19),AW19-BG19+BE19,"")</f>
        <v>0</v>
      </c>
      <c r="BG19" s="1">
        <v>4</v>
      </c>
      <c r="BH19" s="1"/>
      <c r="BI19" s="4"/>
      <c r="BJ19" s="4"/>
      <c r="BK19" s="4">
        <v>3</v>
      </c>
      <c r="BL19" s="5">
        <v>1</v>
      </c>
      <c r="BM19" s="16">
        <f t="shared" ref="BM19:BM28" si="48">IF(BG19="","",((BH19+BI19+BJ19+BK19)/BG19))</f>
        <v>0.75</v>
      </c>
      <c r="BN19" s="17">
        <f t="shared" ref="BN19:BN28" si="49">IF(BG19="","",(BK19/BG19))</f>
        <v>0.75</v>
      </c>
      <c r="BO19" s="22"/>
      <c r="BP19" s="1">
        <f t="shared" ref="BP19:BP28" si="50">IF(ISNUMBER(BQ19),BG19-BQ19+BO19,"")</f>
        <v>0</v>
      </c>
      <c r="BQ19" s="1">
        <v>4</v>
      </c>
      <c r="BR19" s="1"/>
      <c r="BS19" s="4"/>
      <c r="BT19" s="4"/>
      <c r="BU19" s="4">
        <v>3</v>
      </c>
      <c r="BV19" s="5">
        <v>1</v>
      </c>
      <c r="BW19" s="16">
        <f t="shared" ref="BW19:BW28" si="51">IF(BQ19="","",((BR19+BS19+BT19+BU19)/BQ19))</f>
        <v>0.75</v>
      </c>
      <c r="BX19" s="17">
        <f t="shared" ref="BX19:BX28" si="52">IF(BQ19="","",(BU19/BQ19))</f>
        <v>0.75</v>
      </c>
      <c r="BY19" s="22"/>
      <c r="BZ19" s="1">
        <f t="shared" ref="BZ19:BZ28" si="53">IF(ISNUMBER(CA19),BQ19-CA19+BY19,"")</f>
        <v>0</v>
      </c>
      <c r="CA19" s="1">
        <v>4</v>
      </c>
      <c r="CB19" s="1"/>
      <c r="CC19" s="4"/>
      <c r="CD19" s="4"/>
      <c r="CE19" s="4">
        <v>3</v>
      </c>
      <c r="CF19" s="5">
        <v>1</v>
      </c>
      <c r="CG19" s="16">
        <f t="shared" ref="CG19:CG28" si="54">IF(CA19="","",((CB19+CC19+CD19+CE19)/CA19))</f>
        <v>0.75</v>
      </c>
      <c r="CH19" s="17">
        <f t="shared" ref="CH19:CH28" si="55">IF(CA19="","",(CE19/CA19))</f>
        <v>0.75</v>
      </c>
      <c r="CI19" s="22"/>
      <c r="CJ19" s="1">
        <f t="shared" ref="CJ19:CJ28" si="56">IF(ISNUMBER(CK19),CA19-CK19+CI19,"")</f>
        <v>0</v>
      </c>
      <c r="CK19" s="1">
        <v>4</v>
      </c>
      <c r="CL19" s="1"/>
      <c r="CM19" s="4"/>
      <c r="CN19" s="4"/>
      <c r="CO19" s="4">
        <v>3</v>
      </c>
      <c r="CP19" s="5">
        <v>1</v>
      </c>
      <c r="CQ19" s="16">
        <f t="shared" ref="CQ19:CQ28" si="57">IF(CK19="","",((CL19+CM19+CN19+CO19)/CK19))</f>
        <v>0.75</v>
      </c>
      <c r="CR19" s="17">
        <f t="shared" ref="CR19:CR28" si="58">IF(CK19="","",(CO19/CK19))</f>
        <v>0.75</v>
      </c>
      <c r="CS19" s="22"/>
      <c r="CT19" s="1">
        <f t="shared" ref="CT19:CT28" si="59">IF(ISNUMBER(CU19),CK19-CU19+CS19,"")</f>
        <v>0</v>
      </c>
      <c r="CU19" s="1">
        <v>4</v>
      </c>
      <c r="CV19" s="1"/>
      <c r="CW19" s="4"/>
      <c r="CX19" s="4"/>
      <c r="CY19" s="4">
        <v>3</v>
      </c>
      <c r="CZ19" s="5">
        <v>1</v>
      </c>
      <c r="DA19" s="16">
        <f t="shared" ref="DA19:DA28" si="60">IF(CU19="","",((CV19+CW19+CX19+CY19)/CU19))</f>
        <v>0.75</v>
      </c>
      <c r="DB19" s="17">
        <f t="shared" ref="DB19:DB28" si="61">IF(CU19="","",(CY19/CU19))</f>
        <v>0.75</v>
      </c>
    </row>
    <row r="20" spans="2:106" ht="14" x14ac:dyDescent="0.15">
      <c r="B20" s="4" t="s">
        <v>22</v>
      </c>
      <c r="C20" s="2">
        <f t="shared" si="31"/>
        <v>3</v>
      </c>
      <c r="D20" s="2"/>
      <c r="E20" s="2"/>
      <c r="F20" s="8">
        <v>3</v>
      </c>
      <c r="G20" s="23"/>
      <c r="H20" s="1">
        <f t="shared" si="32"/>
        <v>0</v>
      </c>
      <c r="I20" s="1">
        <v>3</v>
      </c>
      <c r="J20" s="1">
        <v>2</v>
      </c>
      <c r="K20" s="1"/>
      <c r="L20" s="1">
        <v>1</v>
      </c>
      <c r="M20" s="1"/>
      <c r="N20" s="1"/>
      <c r="O20" s="16">
        <f t="shared" si="33"/>
        <v>1</v>
      </c>
      <c r="P20" s="17">
        <f t="shared" si="34"/>
        <v>0</v>
      </c>
      <c r="Q20" s="23"/>
      <c r="R20" s="1">
        <f t="shared" si="35"/>
        <v>0</v>
      </c>
      <c r="S20" s="1">
        <v>3</v>
      </c>
      <c r="T20" s="1">
        <v>1</v>
      </c>
      <c r="U20" s="1"/>
      <c r="V20" s="1"/>
      <c r="W20" s="1"/>
      <c r="X20" s="1">
        <v>2</v>
      </c>
      <c r="Y20" s="16">
        <f t="shared" si="36"/>
        <v>0.33333333333333331</v>
      </c>
      <c r="Z20" s="17">
        <f t="shared" si="37"/>
        <v>0</v>
      </c>
      <c r="AA20" s="23"/>
      <c r="AB20" s="1">
        <f t="shared" si="38"/>
        <v>0</v>
      </c>
      <c r="AC20" s="1">
        <v>3</v>
      </c>
      <c r="AD20" s="1">
        <v>1</v>
      </c>
      <c r="AE20" s="1"/>
      <c r="AF20" s="1"/>
      <c r="AG20" s="1"/>
      <c r="AH20" s="1">
        <v>2</v>
      </c>
      <c r="AI20" s="16">
        <f t="shared" si="39"/>
        <v>0.33333333333333331</v>
      </c>
      <c r="AJ20" s="17">
        <f t="shared" si="40"/>
        <v>0</v>
      </c>
      <c r="AK20" s="23"/>
      <c r="AL20" s="1">
        <f t="shared" si="41"/>
        <v>0</v>
      </c>
      <c r="AM20" s="1">
        <v>3</v>
      </c>
      <c r="AN20" s="1"/>
      <c r="AO20" s="1"/>
      <c r="AP20" s="1"/>
      <c r="AQ20" s="1">
        <v>1</v>
      </c>
      <c r="AR20" s="1">
        <v>2</v>
      </c>
      <c r="AS20" s="16">
        <f t="shared" si="42"/>
        <v>0.33333333333333331</v>
      </c>
      <c r="AT20" s="17">
        <f t="shared" si="43"/>
        <v>0.33333333333333331</v>
      </c>
      <c r="AU20" s="23"/>
      <c r="AV20" s="1">
        <f t="shared" si="44"/>
        <v>0</v>
      </c>
      <c r="AW20" s="1">
        <v>3</v>
      </c>
      <c r="AX20" s="1"/>
      <c r="AY20" s="1"/>
      <c r="AZ20" s="1"/>
      <c r="BA20" s="1">
        <v>1</v>
      </c>
      <c r="BB20" s="1">
        <v>2</v>
      </c>
      <c r="BC20" s="16">
        <f t="shared" si="45"/>
        <v>0.33333333333333331</v>
      </c>
      <c r="BD20" s="17">
        <f t="shared" si="46"/>
        <v>0.33333333333333331</v>
      </c>
      <c r="BE20" s="23"/>
      <c r="BF20" s="1">
        <f t="shared" si="47"/>
        <v>0</v>
      </c>
      <c r="BG20" s="1">
        <v>3</v>
      </c>
      <c r="BH20" s="1"/>
      <c r="BI20" s="1"/>
      <c r="BJ20" s="1"/>
      <c r="BK20" s="1">
        <v>1</v>
      </c>
      <c r="BL20" s="1">
        <v>2</v>
      </c>
      <c r="BM20" s="16">
        <f t="shared" si="48"/>
        <v>0.33333333333333331</v>
      </c>
      <c r="BN20" s="17">
        <f t="shared" si="49"/>
        <v>0.33333333333333331</v>
      </c>
      <c r="BO20" s="23"/>
      <c r="BP20" s="1">
        <f t="shared" si="50"/>
        <v>0</v>
      </c>
      <c r="BQ20" s="1">
        <v>3</v>
      </c>
      <c r="BR20" s="1"/>
      <c r="BS20" s="1"/>
      <c r="BT20" s="1"/>
      <c r="BU20" s="1">
        <v>1</v>
      </c>
      <c r="BV20" s="1">
        <v>2</v>
      </c>
      <c r="BW20" s="16">
        <f t="shared" si="51"/>
        <v>0.33333333333333331</v>
      </c>
      <c r="BX20" s="17">
        <f t="shared" si="52"/>
        <v>0.33333333333333331</v>
      </c>
      <c r="BY20" s="23"/>
      <c r="BZ20" s="1">
        <f t="shared" si="53"/>
        <v>0</v>
      </c>
      <c r="CA20" s="1">
        <v>3</v>
      </c>
      <c r="CB20" s="1"/>
      <c r="CC20" s="1"/>
      <c r="CD20" s="1"/>
      <c r="CE20" s="1">
        <v>1</v>
      </c>
      <c r="CF20" s="1">
        <v>2</v>
      </c>
      <c r="CG20" s="16">
        <f t="shared" si="54"/>
        <v>0.33333333333333331</v>
      </c>
      <c r="CH20" s="17">
        <f t="shared" si="55"/>
        <v>0.33333333333333331</v>
      </c>
      <c r="CI20" s="23"/>
      <c r="CJ20" s="1">
        <f t="shared" si="56"/>
        <v>0</v>
      </c>
      <c r="CK20" s="1">
        <v>3</v>
      </c>
      <c r="CL20" s="1"/>
      <c r="CM20" s="1"/>
      <c r="CN20" s="1"/>
      <c r="CO20" s="1">
        <v>1</v>
      </c>
      <c r="CP20" s="1">
        <v>2</v>
      </c>
      <c r="CQ20" s="16">
        <f t="shared" si="57"/>
        <v>0.33333333333333331</v>
      </c>
      <c r="CR20" s="17">
        <f t="shared" si="58"/>
        <v>0.33333333333333331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3</v>
      </c>
      <c r="D21" s="2"/>
      <c r="E21" s="2"/>
      <c r="F21" s="8">
        <v>3</v>
      </c>
      <c r="G21" s="23"/>
      <c r="H21" s="1">
        <f t="shared" si="32"/>
        <v>0</v>
      </c>
      <c r="I21" s="1">
        <v>3</v>
      </c>
      <c r="J21" s="1">
        <v>3</v>
      </c>
      <c r="K21" s="1"/>
      <c r="L21" s="1"/>
      <c r="M21" s="1"/>
      <c r="N21" s="1"/>
      <c r="O21" s="16">
        <f t="shared" si="33"/>
        <v>1</v>
      </c>
      <c r="P21" s="17">
        <f t="shared" si="34"/>
        <v>0</v>
      </c>
      <c r="Q21" s="23"/>
      <c r="R21" s="1">
        <f t="shared" si="35"/>
        <v>0</v>
      </c>
      <c r="S21" s="1">
        <v>3</v>
      </c>
      <c r="T21" s="1">
        <v>3</v>
      </c>
      <c r="U21" s="1"/>
      <c r="V21" s="1"/>
      <c r="W21" s="1"/>
      <c r="X21" s="1"/>
      <c r="Y21" s="16">
        <f t="shared" si="36"/>
        <v>1</v>
      </c>
      <c r="Z21" s="17">
        <f t="shared" si="37"/>
        <v>0</v>
      </c>
      <c r="AA21" s="23"/>
      <c r="AB21" s="1">
        <f t="shared" si="38"/>
        <v>0</v>
      </c>
      <c r="AC21" s="1">
        <v>3</v>
      </c>
      <c r="AD21" s="1">
        <v>1</v>
      </c>
      <c r="AE21" s="1"/>
      <c r="AF21" s="1"/>
      <c r="AG21" s="1">
        <v>2</v>
      </c>
      <c r="AH21" s="1"/>
      <c r="AI21" s="16">
        <f t="shared" si="39"/>
        <v>1</v>
      </c>
      <c r="AJ21" s="17">
        <f t="shared" si="40"/>
        <v>0.66666666666666663</v>
      </c>
      <c r="AK21" s="23"/>
      <c r="AL21" s="1">
        <f t="shared" si="41"/>
        <v>0</v>
      </c>
      <c r="AM21" s="1">
        <v>3</v>
      </c>
      <c r="AN21" s="1"/>
      <c r="AO21" s="1"/>
      <c r="AP21" s="1">
        <v>1</v>
      </c>
      <c r="AQ21" s="1">
        <v>2</v>
      </c>
      <c r="AR21" s="1"/>
      <c r="AS21" s="16">
        <f t="shared" si="42"/>
        <v>1</v>
      </c>
      <c r="AT21" s="17">
        <f t="shared" si="43"/>
        <v>0.66666666666666663</v>
      </c>
      <c r="AU21" s="23"/>
      <c r="AV21" s="1">
        <f t="shared" si="44"/>
        <v>0</v>
      </c>
      <c r="AW21" s="1">
        <v>3</v>
      </c>
      <c r="AX21" s="1">
        <v>1</v>
      </c>
      <c r="AY21" s="1"/>
      <c r="AZ21" s="1"/>
      <c r="BA21" s="1">
        <v>2</v>
      </c>
      <c r="BB21" s="1"/>
      <c r="BC21" s="16">
        <f t="shared" si="45"/>
        <v>1</v>
      </c>
      <c r="BD21" s="17">
        <f t="shared" si="46"/>
        <v>0.66666666666666663</v>
      </c>
      <c r="BE21" s="23"/>
      <c r="BF21" s="1">
        <f t="shared" si="47"/>
        <v>0</v>
      </c>
      <c r="BG21" s="1">
        <v>3</v>
      </c>
      <c r="BH21" s="1"/>
      <c r="BI21" s="1"/>
      <c r="BJ21" s="1">
        <v>1</v>
      </c>
      <c r="BK21" s="1">
        <v>2</v>
      </c>
      <c r="BL21" s="1"/>
      <c r="BM21" s="16">
        <f t="shared" si="48"/>
        <v>1</v>
      </c>
      <c r="BN21" s="17">
        <f t="shared" si="49"/>
        <v>0.66666666666666663</v>
      </c>
      <c r="BO21" s="23"/>
      <c r="BP21" s="1">
        <f t="shared" si="50"/>
        <v>0</v>
      </c>
      <c r="BQ21" s="1">
        <v>3</v>
      </c>
      <c r="BR21" s="1"/>
      <c r="BS21" s="1"/>
      <c r="BT21" s="1"/>
      <c r="BU21" s="1">
        <v>2</v>
      </c>
      <c r="BV21" s="1">
        <v>1</v>
      </c>
      <c r="BW21" s="16">
        <f t="shared" si="51"/>
        <v>0.66666666666666663</v>
      </c>
      <c r="BX21" s="17">
        <f t="shared" si="52"/>
        <v>0.66666666666666663</v>
      </c>
      <c r="BY21" s="23"/>
      <c r="BZ21" s="1">
        <f t="shared" si="53"/>
        <v>0</v>
      </c>
      <c r="CA21" s="1">
        <v>3</v>
      </c>
      <c r="CB21" s="1"/>
      <c r="CC21" s="1"/>
      <c r="CD21" s="1"/>
      <c r="CE21" s="1">
        <v>2</v>
      </c>
      <c r="CF21" s="1">
        <v>1</v>
      </c>
      <c r="CG21" s="16">
        <f t="shared" si="54"/>
        <v>0.66666666666666663</v>
      </c>
      <c r="CH21" s="17">
        <f t="shared" si="55"/>
        <v>0.66666666666666663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2</v>
      </c>
      <c r="D22" s="2"/>
      <c r="E22" s="2"/>
      <c r="F22" s="8">
        <v>2</v>
      </c>
      <c r="G22" s="23"/>
      <c r="H22" s="1">
        <f t="shared" si="32"/>
        <v>0</v>
      </c>
      <c r="I22" s="1">
        <v>2</v>
      </c>
      <c r="J22" s="1">
        <v>2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2</v>
      </c>
      <c r="T22" s="1">
        <v>2</v>
      </c>
      <c r="U22" s="1"/>
      <c r="V22" s="1"/>
      <c r="W22" s="1"/>
      <c r="X22" s="1"/>
      <c r="Y22" s="16">
        <f t="shared" si="36"/>
        <v>1</v>
      </c>
      <c r="Z22" s="17">
        <f t="shared" si="37"/>
        <v>0</v>
      </c>
      <c r="AA22" s="23"/>
      <c r="AB22" s="1">
        <f t="shared" si="38"/>
        <v>0</v>
      </c>
      <c r="AC22" s="1">
        <v>2</v>
      </c>
      <c r="AD22" s="1"/>
      <c r="AE22" s="1"/>
      <c r="AF22" s="1"/>
      <c r="AG22" s="1">
        <v>1</v>
      </c>
      <c r="AH22" s="1">
        <v>1</v>
      </c>
      <c r="AI22" s="16">
        <f t="shared" si="39"/>
        <v>0.5</v>
      </c>
      <c r="AJ22" s="17">
        <f t="shared" si="40"/>
        <v>0.5</v>
      </c>
      <c r="AK22" s="23"/>
      <c r="AL22" s="1">
        <f t="shared" si="41"/>
        <v>0</v>
      </c>
      <c r="AM22" s="1">
        <v>2</v>
      </c>
      <c r="AN22" s="1"/>
      <c r="AO22" s="1"/>
      <c r="AP22" s="1"/>
      <c r="AQ22" s="1">
        <v>2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2</v>
      </c>
      <c r="AX22" s="1"/>
      <c r="AY22" s="1"/>
      <c r="AZ22" s="1"/>
      <c r="BA22" s="1">
        <v>2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2</v>
      </c>
      <c r="BH22" s="1"/>
      <c r="BI22" s="1"/>
      <c r="BJ22" s="1"/>
      <c r="BK22" s="1">
        <v>2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2</v>
      </c>
      <c r="BR22" s="1"/>
      <c r="BS22" s="1"/>
      <c r="BT22" s="1"/>
      <c r="BU22" s="1">
        <v>2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4</v>
      </c>
      <c r="D23" s="2"/>
      <c r="E23" s="2"/>
      <c r="F23" s="8">
        <v>4</v>
      </c>
      <c r="G23" s="23"/>
      <c r="H23" s="1">
        <f t="shared" si="32"/>
        <v>0</v>
      </c>
      <c r="I23" s="1">
        <v>4</v>
      </c>
      <c r="J23" s="1">
        <v>3</v>
      </c>
      <c r="K23" s="1"/>
      <c r="L23" s="1"/>
      <c r="M23" s="1"/>
      <c r="N23" s="1">
        <v>1</v>
      </c>
      <c r="O23" s="16">
        <f t="shared" si="33"/>
        <v>0.75</v>
      </c>
      <c r="P23" s="17">
        <f t="shared" si="34"/>
        <v>0</v>
      </c>
      <c r="Q23" s="23"/>
      <c r="R23" s="1">
        <f t="shared" si="35"/>
        <v>0</v>
      </c>
      <c r="S23" s="1">
        <v>4</v>
      </c>
      <c r="T23" s="1">
        <v>1</v>
      </c>
      <c r="U23" s="1"/>
      <c r="V23" s="1"/>
      <c r="W23" s="1">
        <v>1</v>
      </c>
      <c r="X23" s="1">
        <v>2</v>
      </c>
      <c r="Y23" s="16">
        <f t="shared" si="36"/>
        <v>0.5</v>
      </c>
      <c r="Z23" s="17">
        <f t="shared" si="37"/>
        <v>0.25</v>
      </c>
      <c r="AA23" s="23"/>
      <c r="AB23" s="1">
        <f t="shared" si="38"/>
        <v>0</v>
      </c>
      <c r="AC23" s="1">
        <v>4</v>
      </c>
      <c r="AD23" s="1"/>
      <c r="AE23" s="1"/>
      <c r="AF23" s="1"/>
      <c r="AG23" s="1">
        <v>2</v>
      </c>
      <c r="AH23" s="1">
        <v>2</v>
      </c>
      <c r="AI23" s="16">
        <f t="shared" si="39"/>
        <v>0.5</v>
      </c>
      <c r="AJ23" s="17">
        <f t="shared" si="40"/>
        <v>0.5</v>
      </c>
      <c r="AK23" s="23"/>
      <c r="AL23" s="1">
        <f t="shared" si="41"/>
        <v>0</v>
      </c>
      <c r="AM23" s="1">
        <v>4</v>
      </c>
      <c r="AN23" s="1"/>
      <c r="AO23" s="1"/>
      <c r="AP23" s="1"/>
      <c r="AQ23" s="1">
        <v>2</v>
      </c>
      <c r="AR23" s="1">
        <v>2</v>
      </c>
      <c r="AS23" s="16">
        <f t="shared" si="42"/>
        <v>0.5</v>
      </c>
      <c r="AT23" s="17">
        <f t="shared" si="43"/>
        <v>0.5</v>
      </c>
      <c r="AU23" s="23"/>
      <c r="AV23" s="1">
        <f t="shared" si="44"/>
        <v>0</v>
      </c>
      <c r="AW23" s="1">
        <v>4</v>
      </c>
      <c r="AX23" s="1"/>
      <c r="AY23" s="1"/>
      <c r="AZ23" s="1"/>
      <c r="BA23" s="1">
        <v>2</v>
      </c>
      <c r="BB23" s="1">
        <v>2</v>
      </c>
      <c r="BC23" s="16">
        <f t="shared" si="45"/>
        <v>0.5</v>
      </c>
      <c r="BD23" s="17">
        <f t="shared" si="46"/>
        <v>0.5</v>
      </c>
      <c r="BE23" s="23"/>
      <c r="BF23" s="1">
        <f t="shared" si="47"/>
        <v>0</v>
      </c>
      <c r="BG23" s="1">
        <v>4</v>
      </c>
      <c r="BH23" s="1"/>
      <c r="BI23" s="1"/>
      <c r="BJ23" s="1"/>
      <c r="BK23" s="1">
        <v>2</v>
      </c>
      <c r="BL23" s="1">
        <v>2</v>
      </c>
      <c r="BM23" s="16">
        <f t="shared" si="48"/>
        <v>0.5</v>
      </c>
      <c r="BN23" s="17">
        <f t="shared" si="49"/>
        <v>0.5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2</v>
      </c>
      <c r="D24" s="2"/>
      <c r="E24" s="2"/>
      <c r="F24" s="8">
        <v>2</v>
      </c>
      <c r="G24" s="23">
        <v>1</v>
      </c>
      <c r="H24" s="1">
        <f t="shared" si="32"/>
        <v>0</v>
      </c>
      <c r="I24" s="1">
        <v>3</v>
      </c>
      <c r="J24" s="1">
        <v>1</v>
      </c>
      <c r="K24" s="1"/>
      <c r="L24" s="1"/>
      <c r="M24" s="1"/>
      <c r="N24" s="1">
        <v>2</v>
      </c>
      <c r="O24" s="16">
        <f t="shared" si="33"/>
        <v>0.33333333333333331</v>
      </c>
      <c r="P24" s="17">
        <f t="shared" si="34"/>
        <v>0</v>
      </c>
      <c r="Q24" s="23"/>
      <c r="R24" s="1">
        <f t="shared" si="35"/>
        <v>0</v>
      </c>
      <c r="S24" s="1">
        <v>3</v>
      </c>
      <c r="T24" s="1">
        <v>1</v>
      </c>
      <c r="U24" s="1"/>
      <c r="V24" s="1"/>
      <c r="W24" s="1"/>
      <c r="X24" s="1">
        <v>2</v>
      </c>
      <c r="Y24" s="16">
        <f t="shared" si="36"/>
        <v>0.33333333333333331</v>
      </c>
      <c r="Z24" s="17">
        <f t="shared" si="37"/>
        <v>0</v>
      </c>
      <c r="AA24" s="23">
        <v>1</v>
      </c>
      <c r="AB24" s="1">
        <f t="shared" si="38"/>
        <v>0</v>
      </c>
      <c r="AC24" s="1">
        <v>4</v>
      </c>
      <c r="AD24" s="1">
        <v>2</v>
      </c>
      <c r="AE24" s="1"/>
      <c r="AF24" s="1"/>
      <c r="AG24" s="1"/>
      <c r="AH24" s="1">
        <v>2</v>
      </c>
      <c r="AI24" s="16">
        <f t="shared" si="39"/>
        <v>0.5</v>
      </c>
      <c r="AJ24" s="17">
        <f t="shared" si="40"/>
        <v>0</v>
      </c>
      <c r="AK24" s="23"/>
      <c r="AL24" s="1">
        <f t="shared" si="41"/>
        <v>0</v>
      </c>
      <c r="AM24" s="1">
        <v>4</v>
      </c>
      <c r="AN24" s="1"/>
      <c r="AO24" s="1"/>
      <c r="AP24" s="1"/>
      <c r="AQ24" s="1">
        <v>2</v>
      </c>
      <c r="AR24" s="1">
        <v>2</v>
      </c>
      <c r="AS24" s="16">
        <f t="shared" si="42"/>
        <v>0.5</v>
      </c>
      <c r="AT24" s="17">
        <f t="shared" si="43"/>
        <v>0.5</v>
      </c>
      <c r="AU24" s="23"/>
      <c r="AV24" s="1">
        <f t="shared" si="44"/>
        <v>0</v>
      </c>
      <c r="AW24" s="1">
        <v>4</v>
      </c>
      <c r="AX24" s="1"/>
      <c r="AY24" s="1"/>
      <c r="AZ24" s="1"/>
      <c r="BA24" s="1">
        <v>2</v>
      </c>
      <c r="BB24" s="1">
        <v>2</v>
      </c>
      <c r="BC24" s="16">
        <f t="shared" si="45"/>
        <v>0.5</v>
      </c>
      <c r="BD24" s="17">
        <f t="shared" si="46"/>
        <v>0.5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</v>
      </c>
      <c r="D25" s="2"/>
      <c r="E25" s="2"/>
      <c r="F25" s="8">
        <v>2</v>
      </c>
      <c r="G25" s="23">
        <v>1</v>
      </c>
      <c r="H25" s="1">
        <f t="shared" si="32"/>
        <v>0</v>
      </c>
      <c r="I25" s="1">
        <v>3</v>
      </c>
      <c r="J25" s="1">
        <v>3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/>
      <c r="R25" s="1">
        <f t="shared" si="35"/>
        <v>-1</v>
      </c>
      <c r="S25" s="1">
        <v>4</v>
      </c>
      <c r="T25" s="1">
        <v>3</v>
      </c>
      <c r="U25" s="1"/>
      <c r="V25" s="1"/>
      <c r="W25" s="1">
        <v>1</v>
      </c>
      <c r="X25" s="1"/>
      <c r="Y25" s="16">
        <f t="shared" si="36"/>
        <v>1</v>
      </c>
      <c r="Z25" s="17">
        <f t="shared" si="37"/>
        <v>0.25</v>
      </c>
      <c r="AA25" s="23"/>
      <c r="AB25" s="1">
        <f t="shared" si="38"/>
        <v>0</v>
      </c>
      <c r="AC25" s="1">
        <v>4</v>
      </c>
      <c r="AD25" s="1">
        <v>1</v>
      </c>
      <c r="AE25" s="1"/>
      <c r="AF25" s="1"/>
      <c r="AG25" s="1">
        <v>3</v>
      </c>
      <c r="AH25" s="1"/>
      <c r="AI25" s="16">
        <f t="shared" si="39"/>
        <v>1</v>
      </c>
      <c r="AJ25" s="17">
        <f t="shared" si="40"/>
        <v>0.75</v>
      </c>
      <c r="AK25" s="23">
        <v>1</v>
      </c>
      <c r="AL25" s="1">
        <f t="shared" si="41"/>
        <v>0</v>
      </c>
      <c r="AM25" s="1">
        <v>5</v>
      </c>
      <c r="AN25" s="1">
        <v>1</v>
      </c>
      <c r="AO25" s="1"/>
      <c r="AP25" s="1"/>
      <c r="AQ25" s="1">
        <v>4</v>
      </c>
      <c r="AR25" s="1"/>
      <c r="AS25" s="16">
        <f t="shared" si="42"/>
        <v>1</v>
      </c>
      <c r="AT25" s="17">
        <f t="shared" si="43"/>
        <v>0.8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s">
        <v>47</v>
      </c>
      <c r="C26" s="2">
        <f t="shared" si="31"/>
        <v>3</v>
      </c>
      <c r="D26" s="2"/>
      <c r="E26" s="2"/>
      <c r="F26" s="8">
        <v>3</v>
      </c>
      <c r="G26" s="23"/>
      <c r="H26" s="1">
        <f t="shared" si="32"/>
        <v>1</v>
      </c>
      <c r="I26" s="1">
        <v>2</v>
      </c>
      <c r="J26" s="1">
        <v>2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>
        <v>1</v>
      </c>
      <c r="R26" s="1">
        <f t="shared" si="35"/>
        <v>0</v>
      </c>
      <c r="S26" s="1">
        <v>3</v>
      </c>
      <c r="T26" s="1">
        <v>2</v>
      </c>
      <c r="U26" s="1"/>
      <c r="V26" s="1"/>
      <c r="W26" s="1">
        <v>1</v>
      </c>
      <c r="X26" s="1"/>
      <c r="Y26" s="18">
        <f t="shared" si="36"/>
        <v>1</v>
      </c>
      <c r="Z26" s="19">
        <f t="shared" si="37"/>
        <v>0.33333333333333331</v>
      </c>
      <c r="AA26" s="23"/>
      <c r="AB26" s="1">
        <f t="shared" si="38"/>
        <v>0</v>
      </c>
      <c r="AC26" s="1">
        <v>3</v>
      </c>
      <c r="AD26" s="1">
        <v>1</v>
      </c>
      <c r="AE26" s="1"/>
      <c r="AF26" s="1"/>
      <c r="AG26" s="1">
        <v>2</v>
      </c>
      <c r="AH26" s="1"/>
      <c r="AI26" s="18">
        <f t="shared" si="39"/>
        <v>1</v>
      </c>
      <c r="AJ26" s="19">
        <f t="shared" si="40"/>
        <v>0.66666666666666663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8</v>
      </c>
      <c r="D27" s="2"/>
      <c r="E27" s="2"/>
      <c r="F27" s="8">
        <v>8</v>
      </c>
      <c r="G27" s="23"/>
      <c r="H27" s="1">
        <f t="shared" si="32"/>
        <v>0</v>
      </c>
      <c r="I27" s="1">
        <v>8</v>
      </c>
      <c r="J27" s="1">
        <v>7</v>
      </c>
      <c r="K27" s="1"/>
      <c r="L27" s="1"/>
      <c r="M27" s="1"/>
      <c r="N27" s="1">
        <v>1</v>
      </c>
      <c r="O27" s="18">
        <f t="shared" si="33"/>
        <v>0.875</v>
      </c>
      <c r="P27" s="19">
        <f t="shared" si="34"/>
        <v>0</v>
      </c>
      <c r="Q27" s="23">
        <v>1</v>
      </c>
      <c r="R27" s="1">
        <f t="shared" si="35"/>
        <v>1</v>
      </c>
      <c r="S27" s="1">
        <v>8</v>
      </c>
      <c r="T27" s="1">
        <v>5</v>
      </c>
      <c r="U27" s="1"/>
      <c r="V27" s="1"/>
      <c r="W27" s="1">
        <v>1</v>
      </c>
      <c r="X27" s="1">
        <v>2</v>
      </c>
      <c r="Y27" s="18">
        <f t="shared" si="36"/>
        <v>0.75</v>
      </c>
      <c r="Z27" s="19">
        <f t="shared" si="37"/>
        <v>0.125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6</v>
      </c>
      <c r="D28" s="2"/>
      <c r="E28" s="2"/>
      <c r="F28" s="9">
        <v>6</v>
      </c>
      <c r="G28" s="24">
        <v>1</v>
      </c>
      <c r="H28" s="25">
        <f t="shared" si="32"/>
        <v>1</v>
      </c>
      <c r="I28" s="25">
        <v>6</v>
      </c>
      <c r="J28" s="25">
        <v>4</v>
      </c>
      <c r="K28" s="10"/>
      <c r="L28" s="10"/>
      <c r="M28" s="10"/>
      <c r="N28" s="10">
        <v>2</v>
      </c>
      <c r="O28" s="20">
        <f t="shared" si="33"/>
        <v>0.66666666666666663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66</v>
      </c>
    </row>
    <row r="2" spans="1:106" x14ac:dyDescent="0.15">
      <c r="B2" s="14" t="str">
        <f>"Freshmen Retention - "&amp;$A$1</f>
        <v>Freshmen Retention - Social Sciences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2</v>
      </c>
      <c r="D5" s="3"/>
      <c r="E5" s="3"/>
      <c r="F5" s="8">
        <v>2</v>
      </c>
      <c r="G5" s="22">
        <v>4</v>
      </c>
      <c r="H5" s="1">
        <f>IF(ISNUMBER(I5),F5-I5+G5,"")</f>
        <v>0</v>
      </c>
      <c r="I5" s="1">
        <v>6</v>
      </c>
      <c r="J5" s="1">
        <v>6</v>
      </c>
      <c r="K5" s="4"/>
      <c r="L5" s="4"/>
      <c r="M5" s="4"/>
      <c r="N5" s="5"/>
      <c r="O5" s="16">
        <f>IF(I5="","",((J5+K5+L5+M5)/I5))</f>
        <v>1</v>
      </c>
      <c r="P5" s="17">
        <f>IF(I5="","",(M5/I5))</f>
        <v>0</v>
      </c>
      <c r="Q5" s="22"/>
      <c r="R5" s="1">
        <f t="shared" ref="R5:R14" si="1">IF(ISNUMBER(S5),I5-S5+Q5,"")</f>
        <v>-1</v>
      </c>
      <c r="S5" s="1">
        <v>7</v>
      </c>
      <c r="T5" s="1">
        <v>3</v>
      </c>
      <c r="U5" s="4"/>
      <c r="V5" s="4"/>
      <c r="W5" s="4"/>
      <c r="X5" s="5">
        <v>4</v>
      </c>
      <c r="Y5" s="16">
        <f t="shared" ref="Y5:Y14" si="2">IF(S5="","",((T5+U5+V5+W5)/S5))</f>
        <v>0.42857142857142855</v>
      </c>
      <c r="Z5" s="17">
        <f t="shared" ref="Z5:Z14" si="3">IF(S5="","",(W5/S5))</f>
        <v>0</v>
      </c>
      <c r="AA5" s="22">
        <v>1</v>
      </c>
      <c r="AB5" s="1">
        <f t="shared" ref="AB5:AB14" si="4">IF(ISNUMBER(AC5),S5-AC5+AA5,"")</f>
        <v>0</v>
      </c>
      <c r="AC5" s="1">
        <v>8</v>
      </c>
      <c r="AD5" s="1">
        <v>4</v>
      </c>
      <c r="AE5" s="4"/>
      <c r="AF5" s="4"/>
      <c r="AG5" s="4"/>
      <c r="AH5" s="5">
        <v>4</v>
      </c>
      <c r="AI5" s="16">
        <f t="shared" ref="AI5:AI14" si="5">IF(AC5="","",((AD5+AE5+AF5+AG5)/AC5))</f>
        <v>0.5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8</v>
      </c>
      <c r="AN5" s="1">
        <v>1</v>
      </c>
      <c r="AO5" s="4"/>
      <c r="AP5" s="4"/>
      <c r="AQ5" s="4">
        <v>3</v>
      </c>
      <c r="AR5" s="5">
        <v>4</v>
      </c>
      <c r="AS5" s="16">
        <f t="shared" ref="AS5:AS14" si="8">IF(AM5="","",((AN5+AO5+AP5+AQ5)/AM5))</f>
        <v>0.5</v>
      </c>
      <c r="AT5" s="17">
        <f t="shared" ref="AT5:AT14" si="9">IF(AM5="","",(AQ5/AM5))</f>
        <v>0.375</v>
      </c>
      <c r="AU5" s="22"/>
      <c r="AV5" s="1">
        <f t="shared" ref="AV5:AV14" si="10">IF(ISNUMBER(AW5),AM5-AW5+AU5,"")</f>
        <v>0</v>
      </c>
      <c r="AW5" s="1">
        <v>8</v>
      </c>
      <c r="AX5" s="1"/>
      <c r="AY5" s="4"/>
      <c r="AZ5" s="4"/>
      <c r="BA5" s="4">
        <v>4</v>
      </c>
      <c r="BB5" s="5">
        <v>4</v>
      </c>
      <c r="BC5" s="16">
        <f t="shared" ref="BC5:BC14" si="11">IF(AW5="","",((AX5+AY5+AZ5+BA5)/AW5))</f>
        <v>0.5</v>
      </c>
      <c r="BD5" s="17">
        <f t="shared" ref="BD5:BD14" si="12">IF(AW5="","",(BA5/AW5))</f>
        <v>0.5</v>
      </c>
      <c r="BE5" s="22"/>
      <c r="BF5" s="1">
        <f t="shared" ref="BF5:BF14" si="13">IF(ISNUMBER(BG5),AW5-BG5+BE5,"")</f>
        <v>0</v>
      </c>
      <c r="BG5" s="1">
        <v>8</v>
      </c>
      <c r="BH5" s="1"/>
      <c r="BI5" s="4"/>
      <c r="BJ5" s="4"/>
      <c r="BK5" s="4">
        <v>4</v>
      </c>
      <c r="BL5" s="5">
        <v>4</v>
      </c>
      <c r="BM5" s="16">
        <f t="shared" ref="BM5:BM14" si="14">IF(BG5="","",((BH5+BI5+BJ5+BK5)/BG5))</f>
        <v>0.5</v>
      </c>
      <c r="BN5" s="17">
        <f t="shared" ref="BN5:BN14" si="15">IF(BG5="","",(BK5/BG5))</f>
        <v>0.5</v>
      </c>
      <c r="BO5" s="22"/>
      <c r="BP5" s="1">
        <f t="shared" ref="BP5:BP14" si="16">IF(ISNUMBER(BQ5),BG5-BQ5+BO5,"")</f>
        <v>0</v>
      </c>
      <c r="BQ5" s="1">
        <v>8</v>
      </c>
      <c r="BR5" s="1"/>
      <c r="BS5" s="4"/>
      <c r="BT5" s="4"/>
      <c r="BU5" s="4">
        <v>4</v>
      </c>
      <c r="BV5" s="5">
        <v>4</v>
      </c>
      <c r="BW5" s="16">
        <f t="shared" ref="BW5:BW14" si="17">IF(BQ5="","",((BR5+BS5+BT5+BU5)/BQ5))</f>
        <v>0.5</v>
      </c>
      <c r="BX5" s="17">
        <f t="shared" ref="BX5:BX14" si="18">IF(BQ5="","",(BU5/BQ5))</f>
        <v>0.5</v>
      </c>
      <c r="BY5" s="22"/>
      <c r="BZ5" s="1">
        <f t="shared" ref="BZ5:BZ14" si="19">IF(ISNUMBER(CA5),BQ5-CA5+BY5,"")</f>
        <v>0</v>
      </c>
      <c r="CA5" s="1">
        <v>8</v>
      </c>
      <c r="CB5" s="1"/>
      <c r="CC5" s="4"/>
      <c r="CD5" s="4"/>
      <c r="CE5" s="4">
        <v>4</v>
      </c>
      <c r="CF5" s="5">
        <v>4</v>
      </c>
      <c r="CG5" s="16">
        <f t="shared" ref="CG5:CG14" si="20">IF(CA5="","",((CB5+CC5+CD5+CE5)/CA5))</f>
        <v>0.5</v>
      </c>
      <c r="CH5" s="17">
        <f t="shared" ref="CH5:CH14" si="21">IF(CA5="","",(CE5/CA5))</f>
        <v>0.5</v>
      </c>
      <c r="CI5" s="22"/>
      <c r="CJ5" s="1">
        <f t="shared" ref="CJ5:CJ14" si="22">IF(ISNUMBER(CK5),CA5-CK5+CI5,"")</f>
        <v>0</v>
      </c>
      <c r="CK5" s="1">
        <v>8</v>
      </c>
      <c r="CL5" s="1"/>
      <c r="CM5" s="4"/>
      <c r="CN5" s="4"/>
      <c r="CO5" s="4">
        <v>4</v>
      </c>
      <c r="CP5" s="5">
        <v>4</v>
      </c>
      <c r="CQ5" s="16">
        <f t="shared" ref="CQ5:CQ14" si="23">IF(CK5="","",((CL5+CM5+CN5+CO5)/CK5))</f>
        <v>0.5</v>
      </c>
      <c r="CR5" s="17">
        <f t="shared" ref="CR5:CR14" si="24">IF(CK5="","",(CO5/CK5))</f>
        <v>0.5</v>
      </c>
      <c r="CS5" s="22"/>
      <c r="CT5" s="1">
        <f t="shared" ref="CT5:CT14" si="25">IF(ISNUMBER(CU5),CK5-CU5+CS5,"")</f>
        <v>0</v>
      </c>
      <c r="CU5" s="1">
        <v>8</v>
      </c>
      <c r="CV5" s="1"/>
      <c r="CW5" s="4"/>
      <c r="CX5" s="4"/>
      <c r="CY5" s="4">
        <v>4</v>
      </c>
      <c r="CZ5" s="5">
        <v>4</v>
      </c>
      <c r="DA5" s="16">
        <f t="shared" ref="DA5:DA14" si="26">IF(CU5="","",((CV5+CW5+CX5+CY5)/CU5))</f>
        <v>0.5</v>
      </c>
      <c r="DB5" s="17">
        <f t="shared" ref="DB5:DB14" si="27">IF(CU5="","",(CY5/CU5))</f>
        <v>0.5</v>
      </c>
    </row>
    <row r="6" spans="1:106" ht="14" x14ac:dyDescent="0.15">
      <c r="B6" s="4" t="s">
        <v>22</v>
      </c>
      <c r="C6" s="2">
        <f t="shared" si="0"/>
        <v>3</v>
      </c>
      <c r="D6" s="2"/>
      <c r="E6" s="2"/>
      <c r="F6" s="8">
        <v>3</v>
      </c>
      <c r="G6" s="23"/>
      <c r="H6" s="1">
        <f t="shared" ref="H6:H14" si="28">IF(ISNUMBER(I6),F6-I6+G6,"")</f>
        <v>0</v>
      </c>
      <c r="I6" s="1">
        <v>3</v>
      </c>
      <c r="J6" s="1">
        <v>3</v>
      </c>
      <c r="K6" s="1"/>
      <c r="L6" s="1"/>
      <c r="M6" s="1"/>
      <c r="N6" s="1"/>
      <c r="O6" s="16">
        <f t="shared" ref="O6:O14" si="29">IF(I6="","",((J6+K6+L6+M6)/I6))</f>
        <v>1</v>
      </c>
      <c r="P6" s="17">
        <f t="shared" ref="P6:P14" si="30">IF(I6="","",(M6/I6))</f>
        <v>0</v>
      </c>
      <c r="Q6" s="23">
        <v>3</v>
      </c>
      <c r="R6" s="1">
        <f t="shared" si="1"/>
        <v>-1</v>
      </c>
      <c r="S6" s="1">
        <v>7</v>
      </c>
      <c r="T6" s="1">
        <v>6</v>
      </c>
      <c r="U6" s="1"/>
      <c r="V6" s="1"/>
      <c r="W6" s="1"/>
      <c r="X6" s="1">
        <v>1</v>
      </c>
      <c r="Y6" s="16">
        <f t="shared" si="2"/>
        <v>0.8571428571428571</v>
      </c>
      <c r="Z6" s="17">
        <f t="shared" si="3"/>
        <v>0</v>
      </c>
      <c r="AA6" s="23">
        <v>1</v>
      </c>
      <c r="AB6" s="1">
        <f t="shared" si="4"/>
        <v>0</v>
      </c>
      <c r="AC6" s="1">
        <v>8</v>
      </c>
      <c r="AD6" s="1">
        <v>7</v>
      </c>
      <c r="AE6" s="1"/>
      <c r="AF6" s="1"/>
      <c r="AG6" s="1"/>
      <c r="AH6" s="1">
        <v>1</v>
      </c>
      <c r="AI6" s="16">
        <f t="shared" si="5"/>
        <v>0.875</v>
      </c>
      <c r="AJ6" s="17">
        <f t="shared" si="6"/>
        <v>0</v>
      </c>
      <c r="AK6" s="23"/>
      <c r="AL6" s="1">
        <f t="shared" si="7"/>
        <v>0</v>
      </c>
      <c r="AM6" s="1">
        <v>8</v>
      </c>
      <c r="AN6" s="1">
        <v>1</v>
      </c>
      <c r="AO6" s="1"/>
      <c r="AP6" s="1"/>
      <c r="AQ6" s="1">
        <v>6</v>
      </c>
      <c r="AR6" s="1">
        <v>1</v>
      </c>
      <c r="AS6" s="16">
        <f t="shared" si="8"/>
        <v>0.875</v>
      </c>
      <c r="AT6" s="17">
        <f t="shared" si="9"/>
        <v>0.75</v>
      </c>
      <c r="AU6" s="23"/>
      <c r="AV6" s="1">
        <f t="shared" si="10"/>
        <v>0</v>
      </c>
      <c r="AW6" s="1">
        <v>8</v>
      </c>
      <c r="AX6" s="1"/>
      <c r="AY6" s="1"/>
      <c r="AZ6" s="1"/>
      <c r="BA6" s="1">
        <v>7</v>
      </c>
      <c r="BB6" s="1">
        <v>1</v>
      </c>
      <c r="BC6" s="16">
        <f t="shared" si="11"/>
        <v>0.875</v>
      </c>
      <c r="BD6" s="17">
        <f t="shared" si="12"/>
        <v>0.875</v>
      </c>
      <c r="BE6" s="23"/>
      <c r="BF6" s="1">
        <f t="shared" si="13"/>
        <v>0</v>
      </c>
      <c r="BG6" s="1">
        <v>8</v>
      </c>
      <c r="BH6" s="1"/>
      <c r="BI6" s="1"/>
      <c r="BJ6" s="1"/>
      <c r="BK6" s="1">
        <v>7</v>
      </c>
      <c r="BL6" s="1">
        <v>1</v>
      </c>
      <c r="BM6" s="16">
        <f t="shared" si="14"/>
        <v>0.875</v>
      </c>
      <c r="BN6" s="17">
        <f t="shared" si="15"/>
        <v>0.875</v>
      </c>
      <c r="BO6" s="23"/>
      <c r="BP6" s="1">
        <f t="shared" si="16"/>
        <v>0</v>
      </c>
      <c r="BQ6" s="1">
        <v>8</v>
      </c>
      <c r="BR6" s="1"/>
      <c r="BS6" s="1"/>
      <c r="BT6" s="1"/>
      <c r="BU6" s="1">
        <v>7</v>
      </c>
      <c r="BV6" s="1">
        <v>1</v>
      </c>
      <c r="BW6" s="16">
        <f t="shared" si="17"/>
        <v>0.875</v>
      </c>
      <c r="BX6" s="17">
        <f t="shared" si="18"/>
        <v>0.875</v>
      </c>
      <c r="BY6" s="23"/>
      <c r="BZ6" s="1">
        <f t="shared" si="19"/>
        <v>0</v>
      </c>
      <c r="CA6" s="1">
        <v>8</v>
      </c>
      <c r="CB6" s="1"/>
      <c r="CC6" s="1"/>
      <c r="CD6" s="1"/>
      <c r="CE6" s="1">
        <v>7</v>
      </c>
      <c r="CF6" s="1">
        <v>1</v>
      </c>
      <c r="CG6" s="16">
        <f t="shared" si="20"/>
        <v>0.875</v>
      </c>
      <c r="CH6" s="17">
        <f t="shared" si="21"/>
        <v>0.875</v>
      </c>
      <c r="CI6" s="23"/>
      <c r="CJ6" s="1">
        <f t="shared" si="22"/>
        <v>0</v>
      </c>
      <c r="CK6" s="1">
        <v>8</v>
      </c>
      <c r="CL6" s="1"/>
      <c r="CM6" s="1"/>
      <c r="CN6" s="1"/>
      <c r="CO6" s="1">
        <v>7</v>
      </c>
      <c r="CP6" s="1">
        <v>1</v>
      </c>
      <c r="CQ6" s="16">
        <f t="shared" si="23"/>
        <v>0.875</v>
      </c>
      <c r="CR6" s="17">
        <f t="shared" si="24"/>
        <v>0.875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5</v>
      </c>
      <c r="D7" s="2"/>
      <c r="E7" s="2"/>
      <c r="F7" s="8">
        <v>5</v>
      </c>
      <c r="G7" s="23">
        <v>2</v>
      </c>
      <c r="H7" s="1">
        <f t="shared" si="28"/>
        <v>0</v>
      </c>
      <c r="I7" s="1">
        <v>7</v>
      </c>
      <c r="J7" s="1">
        <v>7</v>
      </c>
      <c r="K7" s="1"/>
      <c r="L7" s="1"/>
      <c r="M7" s="1"/>
      <c r="N7" s="1"/>
      <c r="O7" s="16">
        <f t="shared" si="29"/>
        <v>1</v>
      </c>
      <c r="P7" s="17">
        <f t="shared" si="30"/>
        <v>0</v>
      </c>
      <c r="Q7" s="23">
        <v>5</v>
      </c>
      <c r="R7" s="1">
        <f t="shared" si="1"/>
        <v>0</v>
      </c>
      <c r="S7" s="1">
        <v>12</v>
      </c>
      <c r="T7" s="1">
        <v>11</v>
      </c>
      <c r="U7" s="1"/>
      <c r="V7" s="1"/>
      <c r="W7" s="1"/>
      <c r="X7" s="1">
        <v>1</v>
      </c>
      <c r="Y7" s="16">
        <f t="shared" si="2"/>
        <v>0.91666666666666663</v>
      </c>
      <c r="Z7" s="17">
        <f t="shared" si="3"/>
        <v>0</v>
      </c>
      <c r="AA7" s="23">
        <v>2</v>
      </c>
      <c r="AB7" s="1">
        <f t="shared" si="4"/>
        <v>1</v>
      </c>
      <c r="AC7" s="1">
        <v>13</v>
      </c>
      <c r="AD7" s="1">
        <v>11</v>
      </c>
      <c r="AE7" s="1"/>
      <c r="AF7" s="1"/>
      <c r="AG7" s="1">
        <v>1</v>
      </c>
      <c r="AH7" s="1">
        <v>1</v>
      </c>
      <c r="AI7" s="16">
        <f t="shared" si="5"/>
        <v>0.92307692307692313</v>
      </c>
      <c r="AJ7" s="17">
        <f t="shared" si="6"/>
        <v>7.6923076923076927E-2</v>
      </c>
      <c r="AK7" s="23"/>
      <c r="AL7" s="1">
        <f t="shared" si="7"/>
        <v>0</v>
      </c>
      <c r="AM7" s="1">
        <v>13</v>
      </c>
      <c r="AN7" s="1">
        <v>4</v>
      </c>
      <c r="AO7" s="1"/>
      <c r="AP7" s="1">
        <v>1</v>
      </c>
      <c r="AQ7" s="1">
        <v>7</v>
      </c>
      <c r="AR7" s="1">
        <v>1</v>
      </c>
      <c r="AS7" s="16">
        <f t="shared" si="8"/>
        <v>0.92307692307692313</v>
      </c>
      <c r="AT7" s="17">
        <f t="shared" si="9"/>
        <v>0.53846153846153844</v>
      </c>
      <c r="AU7" s="23"/>
      <c r="AV7" s="1">
        <f t="shared" si="10"/>
        <v>0</v>
      </c>
      <c r="AW7" s="1">
        <v>13</v>
      </c>
      <c r="AX7" s="1"/>
      <c r="AY7" s="1"/>
      <c r="AZ7" s="1"/>
      <c r="BA7" s="1">
        <v>11</v>
      </c>
      <c r="BB7" s="1">
        <v>2</v>
      </c>
      <c r="BC7" s="16">
        <f t="shared" si="11"/>
        <v>0.84615384615384615</v>
      </c>
      <c r="BD7" s="17">
        <f t="shared" si="12"/>
        <v>0.84615384615384615</v>
      </c>
      <c r="BE7" s="23"/>
      <c r="BF7" s="1">
        <f t="shared" si="13"/>
        <v>0</v>
      </c>
      <c r="BG7" s="1">
        <v>13</v>
      </c>
      <c r="BH7" s="1"/>
      <c r="BI7" s="1"/>
      <c r="BJ7" s="1"/>
      <c r="BK7" s="1">
        <v>11</v>
      </c>
      <c r="BL7" s="1">
        <v>2</v>
      </c>
      <c r="BM7" s="16">
        <f t="shared" si="14"/>
        <v>0.84615384615384615</v>
      </c>
      <c r="BN7" s="17">
        <f t="shared" si="15"/>
        <v>0.84615384615384615</v>
      </c>
      <c r="BO7" s="23"/>
      <c r="BP7" s="1">
        <f t="shared" si="16"/>
        <v>0</v>
      </c>
      <c r="BQ7" s="1">
        <v>13</v>
      </c>
      <c r="BR7" s="1"/>
      <c r="BS7" s="1"/>
      <c r="BT7" s="1"/>
      <c r="BU7" s="1">
        <v>11</v>
      </c>
      <c r="BV7" s="1">
        <v>2</v>
      </c>
      <c r="BW7" s="16">
        <f t="shared" si="17"/>
        <v>0.84615384615384615</v>
      </c>
      <c r="BX7" s="17">
        <f t="shared" si="18"/>
        <v>0.84615384615384615</v>
      </c>
      <c r="BY7" s="23"/>
      <c r="BZ7" s="1">
        <f t="shared" si="19"/>
        <v>0</v>
      </c>
      <c r="CA7" s="1">
        <v>13</v>
      </c>
      <c r="CB7" s="1"/>
      <c r="CC7" s="1"/>
      <c r="CD7" s="1"/>
      <c r="CE7" s="1">
        <v>11</v>
      </c>
      <c r="CF7" s="1">
        <v>2</v>
      </c>
      <c r="CG7" s="16">
        <f t="shared" si="20"/>
        <v>0.84615384615384615</v>
      </c>
      <c r="CH7" s="17">
        <f t="shared" si="21"/>
        <v>0.84615384615384615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4</v>
      </c>
      <c r="D8" s="2"/>
      <c r="E8" s="2"/>
      <c r="F8" s="8">
        <v>4</v>
      </c>
      <c r="G8" s="23">
        <v>2</v>
      </c>
      <c r="H8" s="1">
        <f t="shared" si="28"/>
        <v>2</v>
      </c>
      <c r="I8" s="1">
        <v>4</v>
      </c>
      <c r="J8" s="1">
        <v>3</v>
      </c>
      <c r="K8" s="1"/>
      <c r="L8" s="1"/>
      <c r="M8" s="1"/>
      <c r="N8" s="1">
        <v>1</v>
      </c>
      <c r="O8" s="16">
        <f t="shared" si="29"/>
        <v>0.75</v>
      </c>
      <c r="P8" s="17">
        <f t="shared" si="30"/>
        <v>0</v>
      </c>
      <c r="Q8" s="23"/>
      <c r="R8" s="1">
        <f t="shared" si="1"/>
        <v>0</v>
      </c>
      <c r="S8" s="1">
        <v>4</v>
      </c>
      <c r="T8" s="1">
        <v>2</v>
      </c>
      <c r="U8" s="1"/>
      <c r="V8" s="1"/>
      <c r="W8" s="1"/>
      <c r="X8" s="1">
        <v>2</v>
      </c>
      <c r="Y8" s="16">
        <f t="shared" si="2"/>
        <v>0.5</v>
      </c>
      <c r="Z8" s="17">
        <f t="shared" si="3"/>
        <v>0</v>
      </c>
      <c r="AA8" s="23">
        <v>1</v>
      </c>
      <c r="AB8" s="1">
        <f t="shared" si="4"/>
        <v>0</v>
      </c>
      <c r="AC8" s="1">
        <v>5</v>
      </c>
      <c r="AD8" s="1">
        <v>2</v>
      </c>
      <c r="AE8" s="1"/>
      <c r="AF8" s="1"/>
      <c r="AG8" s="1">
        <v>1</v>
      </c>
      <c r="AH8" s="1">
        <v>2</v>
      </c>
      <c r="AI8" s="16">
        <f t="shared" si="5"/>
        <v>0.6</v>
      </c>
      <c r="AJ8" s="17">
        <f t="shared" si="6"/>
        <v>0.2</v>
      </c>
      <c r="AK8" s="23"/>
      <c r="AL8" s="1">
        <f t="shared" si="7"/>
        <v>0</v>
      </c>
      <c r="AM8" s="1">
        <v>5</v>
      </c>
      <c r="AN8" s="1">
        <v>1</v>
      </c>
      <c r="AO8" s="1"/>
      <c r="AP8" s="1"/>
      <c r="AQ8" s="1">
        <v>2</v>
      </c>
      <c r="AR8" s="1">
        <v>2</v>
      </c>
      <c r="AS8" s="16">
        <f t="shared" si="8"/>
        <v>0.6</v>
      </c>
      <c r="AT8" s="17">
        <f t="shared" si="9"/>
        <v>0.4</v>
      </c>
      <c r="AU8" s="23"/>
      <c r="AV8" s="1">
        <f t="shared" si="10"/>
        <v>0</v>
      </c>
      <c r="AW8" s="1">
        <v>5</v>
      </c>
      <c r="AX8" s="1"/>
      <c r="AY8" s="1"/>
      <c r="AZ8" s="1"/>
      <c r="BA8" s="1">
        <v>3</v>
      </c>
      <c r="BB8" s="1">
        <v>2</v>
      </c>
      <c r="BC8" s="16">
        <f t="shared" si="11"/>
        <v>0.6</v>
      </c>
      <c r="BD8" s="17">
        <f t="shared" si="12"/>
        <v>0.6</v>
      </c>
      <c r="BE8" s="23"/>
      <c r="BF8" s="1">
        <f t="shared" si="13"/>
        <v>0</v>
      </c>
      <c r="BG8" s="1">
        <v>5</v>
      </c>
      <c r="BH8" s="1"/>
      <c r="BI8" s="1"/>
      <c r="BJ8" s="1"/>
      <c r="BK8" s="1">
        <v>3</v>
      </c>
      <c r="BL8" s="1">
        <v>2</v>
      </c>
      <c r="BM8" s="16">
        <f t="shared" si="14"/>
        <v>0.6</v>
      </c>
      <c r="BN8" s="17">
        <f t="shared" si="15"/>
        <v>0.6</v>
      </c>
      <c r="BO8" s="23"/>
      <c r="BP8" s="1">
        <f t="shared" si="16"/>
        <v>0</v>
      </c>
      <c r="BQ8" s="1">
        <v>5</v>
      </c>
      <c r="BR8" s="1"/>
      <c r="BS8" s="1"/>
      <c r="BT8" s="1"/>
      <c r="BU8" s="1">
        <v>3</v>
      </c>
      <c r="BV8" s="1">
        <v>2</v>
      </c>
      <c r="BW8" s="16">
        <f t="shared" si="17"/>
        <v>0.6</v>
      </c>
      <c r="BX8" s="17">
        <f t="shared" si="18"/>
        <v>0.6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9</v>
      </c>
      <c r="D9" s="2"/>
      <c r="E9" s="2"/>
      <c r="F9" s="8">
        <v>9</v>
      </c>
      <c r="G9" s="23">
        <v>1</v>
      </c>
      <c r="H9" s="1">
        <f t="shared" si="28"/>
        <v>1</v>
      </c>
      <c r="I9" s="1">
        <v>9</v>
      </c>
      <c r="J9" s="1">
        <v>6</v>
      </c>
      <c r="K9" s="1"/>
      <c r="L9" s="1"/>
      <c r="M9" s="1"/>
      <c r="N9" s="1">
        <v>3</v>
      </c>
      <c r="O9" s="16">
        <f t="shared" si="29"/>
        <v>0.66666666666666663</v>
      </c>
      <c r="P9" s="17">
        <f t="shared" si="30"/>
        <v>0</v>
      </c>
      <c r="Q9" s="23">
        <v>2</v>
      </c>
      <c r="R9" s="1">
        <f t="shared" si="1"/>
        <v>0</v>
      </c>
      <c r="S9" s="1">
        <v>11</v>
      </c>
      <c r="T9" s="1">
        <v>7</v>
      </c>
      <c r="U9" s="1"/>
      <c r="V9" s="1"/>
      <c r="W9" s="1"/>
      <c r="X9" s="1">
        <v>4</v>
      </c>
      <c r="Y9" s="16">
        <f t="shared" si="2"/>
        <v>0.63636363636363635</v>
      </c>
      <c r="Z9" s="17">
        <f t="shared" si="3"/>
        <v>0</v>
      </c>
      <c r="AA9" s="23"/>
      <c r="AB9" s="1">
        <f t="shared" si="4"/>
        <v>0</v>
      </c>
      <c r="AC9" s="1">
        <v>11</v>
      </c>
      <c r="AD9" s="1">
        <v>5</v>
      </c>
      <c r="AE9" s="1"/>
      <c r="AF9" s="1"/>
      <c r="AG9" s="1"/>
      <c r="AH9" s="1">
        <v>6</v>
      </c>
      <c r="AI9" s="16">
        <f t="shared" si="5"/>
        <v>0.45454545454545453</v>
      </c>
      <c r="AJ9" s="17">
        <f t="shared" si="6"/>
        <v>0</v>
      </c>
      <c r="AK9" s="23"/>
      <c r="AL9" s="1">
        <f t="shared" si="7"/>
        <v>0</v>
      </c>
      <c r="AM9" s="1">
        <v>11</v>
      </c>
      <c r="AN9" s="1">
        <v>3</v>
      </c>
      <c r="AO9" s="1"/>
      <c r="AP9" s="1"/>
      <c r="AQ9" s="1">
        <v>2</v>
      </c>
      <c r="AR9" s="1">
        <v>6</v>
      </c>
      <c r="AS9" s="16">
        <f t="shared" si="8"/>
        <v>0.45454545454545453</v>
      </c>
      <c r="AT9" s="17">
        <f t="shared" si="9"/>
        <v>0.18181818181818182</v>
      </c>
      <c r="AU9" s="23"/>
      <c r="AV9" s="1">
        <f t="shared" si="10"/>
        <v>0</v>
      </c>
      <c r="AW9" s="1">
        <v>11</v>
      </c>
      <c r="AX9" s="1"/>
      <c r="AY9" s="1"/>
      <c r="AZ9" s="1"/>
      <c r="BA9" s="1">
        <v>5</v>
      </c>
      <c r="BB9" s="1">
        <v>6</v>
      </c>
      <c r="BC9" s="16">
        <f t="shared" si="11"/>
        <v>0.45454545454545453</v>
      </c>
      <c r="BD9" s="17">
        <f t="shared" si="12"/>
        <v>0.45454545454545453</v>
      </c>
      <c r="BE9" s="23"/>
      <c r="BF9" s="1">
        <f t="shared" si="13"/>
        <v>0</v>
      </c>
      <c r="BG9" s="1">
        <v>11</v>
      </c>
      <c r="BH9" s="1"/>
      <c r="BI9" s="1"/>
      <c r="BJ9" s="1"/>
      <c r="BK9" s="1">
        <v>5</v>
      </c>
      <c r="BL9" s="1">
        <v>6</v>
      </c>
      <c r="BM9" s="16">
        <f t="shared" si="14"/>
        <v>0.45454545454545453</v>
      </c>
      <c r="BN9" s="17">
        <f t="shared" si="15"/>
        <v>0.45454545454545453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2</v>
      </c>
      <c r="D10" s="2"/>
      <c r="E10" s="2"/>
      <c r="F10" s="8">
        <v>2</v>
      </c>
      <c r="G10" s="23">
        <v>1</v>
      </c>
      <c r="H10" s="1">
        <f t="shared" si="28"/>
        <v>0</v>
      </c>
      <c r="I10" s="1">
        <v>3</v>
      </c>
      <c r="J10" s="1">
        <v>2</v>
      </c>
      <c r="K10" s="1"/>
      <c r="L10" s="1"/>
      <c r="M10" s="1"/>
      <c r="N10" s="1">
        <v>1</v>
      </c>
      <c r="O10" s="16">
        <f t="shared" si="29"/>
        <v>0.66666666666666663</v>
      </c>
      <c r="P10" s="17">
        <f t="shared" si="30"/>
        <v>0</v>
      </c>
      <c r="Q10" s="23"/>
      <c r="R10" s="1">
        <f t="shared" si="1"/>
        <v>0</v>
      </c>
      <c r="S10" s="1">
        <v>3</v>
      </c>
      <c r="T10" s="1">
        <v>1</v>
      </c>
      <c r="U10" s="1"/>
      <c r="V10" s="1"/>
      <c r="W10" s="1"/>
      <c r="X10" s="1">
        <v>2</v>
      </c>
      <c r="Y10" s="16">
        <f t="shared" si="2"/>
        <v>0.33333333333333331</v>
      </c>
      <c r="Z10" s="17">
        <f t="shared" si="3"/>
        <v>0</v>
      </c>
      <c r="AA10" s="23">
        <v>1</v>
      </c>
      <c r="AB10" s="1">
        <f t="shared" si="4"/>
        <v>0</v>
      </c>
      <c r="AC10" s="1">
        <v>4</v>
      </c>
      <c r="AD10" s="1">
        <v>2</v>
      </c>
      <c r="AE10" s="1"/>
      <c r="AF10" s="1"/>
      <c r="AG10" s="1"/>
      <c r="AH10" s="1">
        <v>2</v>
      </c>
      <c r="AI10" s="16">
        <f t="shared" si="5"/>
        <v>0.5</v>
      </c>
      <c r="AJ10" s="17">
        <f t="shared" si="6"/>
        <v>0</v>
      </c>
      <c r="AK10" s="23"/>
      <c r="AL10" s="1">
        <f t="shared" si="7"/>
        <v>0</v>
      </c>
      <c r="AM10" s="1">
        <v>4</v>
      </c>
      <c r="AN10" s="1">
        <v>1</v>
      </c>
      <c r="AO10" s="1"/>
      <c r="AP10" s="1"/>
      <c r="AQ10" s="1">
        <v>1</v>
      </c>
      <c r="AR10" s="1">
        <v>2</v>
      </c>
      <c r="AS10" s="16">
        <f t="shared" si="8"/>
        <v>0.5</v>
      </c>
      <c r="AT10" s="17">
        <f t="shared" si="9"/>
        <v>0.25</v>
      </c>
      <c r="AU10" s="23"/>
      <c r="AV10" s="1">
        <f t="shared" si="10"/>
        <v>0</v>
      </c>
      <c r="AW10" s="1">
        <v>4</v>
      </c>
      <c r="AX10" s="1"/>
      <c r="AY10" s="1"/>
      <c r="AZ10" s="1">
        <v>1</v>
      </c>
      <c r="BA10" s="1">
        <v>1</v>
      </c>
      <c r="BB10" s="1">
        <v>2</v>
      </c>
      <c r="BC10" s="16">
        <f t="shared" si="11"/>
        <v>0.5</v>
      </c>
      <c r="BD10" s="17">
        <f t="shared" si="12"/>
        <v>0.25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2</v>
      </c>
      <c r="D11" s="2"/>
      <c r="E11" s="2"/>
      <c r="F11" s="8">
        <v>2</v>
      </c>
      <c r="G11" s="23">
        <v>2</v>
      </c>
      <c r="H11" s="1">
        <f t="shared" si="28"/>
        <v>0</v>
      </c>
      <c r="I11" s="1">
        <v>4</v>
      </c>
      <c r="J11" s="1">
        <v>4</v>
      </c>
      <c r="K11" s="1"/>
      <c r="L11" s="1"/>
      <c r="M11" s="1"/>
      <c r="N11" s="1"/>
      <c r="O11" s="16">
        <f t="shared" si="29"/>
        <v>1</v>
      </c>
      <c r="P11" s="17">
        <f t="shared" si="30"/>
        <v>0</v>
      </c>
      <c r="Q11" s="23">
        <v>1</v>
      </c>
      <c r="R11" s="1">
        <f t="shared" si="1"/>
        <v>0</v>
      </c>
      <c r="S11" s="1">
        <v>5</v>
      </c>
      <c r="T11" s="1">
        <v>5</v>
      </c>
      <c r="U11" s="1"/>
      <c r="V11" s="1"/>
      <c r="W11" s="1"/>
      <c r="X11" s="1"/>
      <c r="Y11" s="16">
        <f t="shared" si="2"/>
        <v>1</v>
      </c>
      <c r="Z11" s="17">
        <f t="shared" si="3"/>
        <v>0</v>
      </c>
      <c r="AA11" s="23"/>
      <c r="AB11" s="1">
        <f t="shared" si="4"/>
        <v>0</v>
      </c>
      <c r="AC11" s="1">
        <v>5</v>
      </c>
      <c r="AD11" s="1">
        <v>5</v>
      </c>
      <c r="AE11" s="1"/>
      <c r="AF11" s="1"/>
      <c r="AG11" s="1"/>
      <c r="AH11" s="1"/>
      <c r="AI11" s="16">
        <f t="shared" si="5"/>
        <v>1</v>
      </c>
      <c r="AJ11" s="17">
        <f t="shared" si="6"/>
        <v>0</v>
      </c>
      <c r="AK11" s="23"/>
      <c r="AL11" s="1">
        <f t="shared" si="7"/>
        <v>0</v>
      </c>
      <c r="AM11" s="1">
        <v>5</v>
      </c>
      <c r="AN11" s="1"/>
      <c r="AO11" s="1"/>
      <c r="AP11" s="1"/>
      <c r="AQ11" s="1">
        <v>4</v>
      </c>
      <c r="AR11" s="1">
        <v>1</v>
      </c>
      <c r="AS11" s="16">
        <f t="shared" si="8"/>
        <v>0.8</v>
      </c>
      <c r="AT11" s="17">
        <f t="shared" si="9"/>
        <v>0.8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2</v>
      </c>
      <c r="D12" s="2"/>
      <c r="E12" s="2"/>
      <c r="F12" s="8">
        <v>2</v>
      </c>
      <c r="G12" s="23">
        <v>1</v>
      </c>
      <c r="H12" s="1">
        <f t="shared" si="28"/>
        <v>1</v>
      </c>
      <c r="I12" s="1">
        <v>2</v>
      </c>
      <c r="J12" s="1">
        <v>2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>
        <v>3</v>
      </c>
      <c r="R12" s="1">
        <f t="shared" si="1"/>
        <v>1</v>
      </c>
      <c r="S12" s="1">
        <v>4</v>
      </c>
      <c r="T12" s="1">
        <v>4</v>
      </c>
      <c r="U12" s="1"/>
      <c r="V12" s="1"/>
      <c r="W12" s="1"/>
      <c r="X12" s="1"/>
      <c r="Y12" s="18">
        <f t="shared" si="2"/>
        <v>1</v>
      </c>
      <c r="Z12" s="19">
        <f t="shared" si="3"/>
        <v>0</v>
      </c>
      <c r="AA12" s="23"/>
      <c r="AB12" s="1">
        <f t="shared" si="4"/>
        <v>0</v>
      </c>
      <c r="AC12" s="1">
        <v>4</v>
      </c>
      <c r="AD12" s="1">
        <v>3</v>
      </c>
      <c r="AE12" s="1"/>
      <c r="AF12" s="1"/>
      <c r="AG12" s="1">
        <v>1</v>
      </c>
      <c r="AH12" s="1"/>
      <c r="AI12" s="18">
        <f t="shared" si="5"/>
        <v>1</v>
      </c>
      <c r="AJ12" s="19">
        <f t="shared" si="6"/>
        <v>0.25</v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2</v>
      </c>
      <c r="D13" s="2"/>
      <c r="E13" s="2"/>
      <c r="F13" s="8">
        <v>2</v>
      </c>
      <c r="G13" s="23"/>
      <c r="H13" s="1">
        <f t="shared" si="28"/>
        <v>0</v>
      </c>
      <c r="I13" s="1">
        <v>2</v>
      </c>
      <c r="J13" s="1">
        <v>1</v>
      </c>
      <c r="K13" s="1"/>
      <c r="L13" s="1"/>
      <c r="M13" s="1"/>
      <c r="N13" s="1">
        <v>1</v>
      </c>
      <c r="O13" s="18">
        <f t="shared" si="29"/>
        <v>0.5</v>
      </c>
      <c r="P13" s="19">
        <f t="shared" si="30"/>
        <v>0</v>
      </c>
      <c r="Q13" s="23"/>
      <c r="R13" s="1">
        <f t="shared" si="1"/>
        <v>0</v>
      </c>
      <c r="S13" s="1">
        <v>2</v>
      </c>
      <c r="T13" s="1">
        <v>1</v>
      </c>
      <c r="U13" s="1"/>
      <c r="V13" s="1"/>
      <c r="W13" s="1"/>
      <c r="X13" s="1">
        <v>1</v>
      </c>
      <c r="Y13" s="18">
        <f t="shared" si="2"/>
        <v>0.5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5</v>
      </c>
      <c r="D14" s="2"/>
      <c r="E14" s="2"/>
      <c r="F14" s="9">
        <v>5</v>
      </c>
      <c r="G14" s="24">
        <v>1</v>
      </c>
      <c r="H14" s="25">
        <f t="shared" si="28"/>
        <v>0</v>
      </c>
      <c r="I14" s="25">
        <v>6</v>
      </c>
      <c r="J14" s="25">
        <v>6</v>
      </c>
      <c r="K14" s="10"/>
      <c r="L14" s="10"/>
      <c r="M14" s="10"/>
      <c r="N14" s="10"/>
      <c r="O14" s="20">
        <f t="shared" si="29"/>
        <v>1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Social Sciences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e">
        <f>#REF!</f>
        <v>#REF!</v>
      </c>
      <c r="C19" s="3">
        <f t="shared" ref="C19:C28" si="31">F19+D19+E19</f>
        <v>0</v>
      </c>
      <c r="D19" s="3"/>
      <c r="E19" s="3"/>
      <c r="F19" s="8"/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>
        <v>1</v>
      </c>
      <c r="AB19" s="1">
        <f t="shared" ref="AB19:AB28" si="38">IF(ISNUMBER(AC19),S19-AC19+AA19,"")</f>
        <v>0</v>
      </c>
      <c r="AC19" s="1">
        <v>1</v>
      </c>
      <c r="AD19" s="1">
        <v>1</v>
      </c>
      <c r="AE19" s="4"/>
      <c r="AF19" s="4"/>
      <c r="AG19" s="4"/>
      <c r="AH19" s="5"/>
      <c r="AI19" s="16">
        <f t="shared" ref="AI19:AI28" si="39">IF(AC19="","",((AD19+AE19+AF19+AG19)/AC19))</f>
        <v>1</v>
      </c>
      <c r="AJ19" s="17">
        <f t="shared" ref="AJ19:AJ28" si="40">IF(AC19="","",(AG19/AC19))</f>
        <v>0</v>
      </c>
      <c r="AK19" s="22"/>
      <c r="AL19" s="1">
        <f t="shared" ref="AL19:AL28" si="41">IF(ISNUMBER(AM19),AC19-AM19+AK19,"")</f>
        <v>0</v>
      </c>
      <c r="AM19" s="1">
        <v>1</v>
      </c>
      <c r="AN19" s="1"/>
      <c r="AO19" s="4"/>
      <c r="AP19" s="4"/>
      <c r="AQ19" s="4">
        <v>1</v>
      </c>
      <c r="AR19" s="5"/>
      <c r="AS19" s="16">
        <f t="shared" ref="AS19:AS28" si="42">IF(AM19="","",((AN19+AO19+AP19+AQ19)/AM19))</f>
        <v>1</v>
      </c>
      <c r="AT19" s="17">
        <f t="shared" ref="AT19:AT28" si="43">IF(AM19="","",(AQ19/AM19))</f>
        <v>1</v>
      </c>
      <c r="AU19" s="22"/>
      <c r="AV19" s="1">
        <f t="shared" ref="AV19:AV28" si="44">IF(ISNUMBER(AW19),AM19-AW19+AU19,"")</f>
        <v>0</v>
      </c>
      <c r="AW19" s="1">
        <v>1</v>
      </c>
      <c r="AX19" s="1"/>
      <c r="AY19" s="4"/>
      <c r="AZ19" s="4"/>
      <c r="BA19" s="4">
        <v>1</v>
      </c>
      <c r="BB19" s="5"/>
      <c r="BC19" s="16">
        <f t="shared" ref="BC19:BC28" si="45">IF(AW19="","",((AX19+AY19+AZ19+BA19)/AW19))</f>
        <v>1</v>
      </c>
      <c r="BD19" s="17">
        <f t="shared" ref="BD19:BD28" si="46">IF(AW19="","",(BA19/AW19))</f>
        <v>1</v>
      </c>
      <c r="BE19" s="22"/>
      <c r="BF19" s="1">
        <f t="shared" ref="BF19:BF28" si="47">IF(ISNUMBER(BG19),AW19-BG19+BE19,"")</f>
        <v>0</v>
      </c>
      <c r="BG19" s="1">
        <v>1</v>
      </c>
      <c r="BH19" s="1"/>
      <c r="BI19" s="4"/>
      <c r="BJ19" s="4"/>
      <c r="BK19" s="4">
        <v>1</v>
      </c>
      <c r="BL19" s="5"/>
      <c r="BM19" s="16">
        <f t="shared" ref="BM19:BM28" si="48">IF(BG19="","",((BH19+BI19+BJ19+BK19)/BG19))</f>
        <v>1</v>
      </c>
      <c r="BN19" s="17">
        <f t="shared" ref="BN19:BN28" si="49">IF(BG19="","",(BK19/BG19))</f>
        <v>1</v>
      </c>
      <c r="BO19" s="22"/>
      <c r="BP19" s="1">
        <f t="shared" ref="BP19:BP28" si="50">IF(ISNUMBER(BQ19),BG19-BQ19+BO19,"")</f>
        <v>0</v>
      </c>
      <c r="BQ19" s="1">
        <v>1</v>
      </c>
      <c r="BR19" s="1"/>
      <c r="BS19" s="4"/>
      <c r="BT19" s="4"/>
      <c r="BU19" s="4">
        <v>1</v>
      </c>
      <c r="BV19" s="5"/>
      <c r="BW19" s="16">
        <f t="shared" ref="BW19:BW28" si="51">IF(BQ19="","",((BR19+BS19+BT19+BU19)/BQ19))</f>
        <v>1</v>
      </c>
      <c r="BX19" s="17">
        <f t="shared" ref="BX19:BX28" si="52">IF(BQ19="","",(BU19/BQ19))</f>
        <v>1</v>
      </c>
      <c r="BY19" s="22"/>
      <c r="BZ19" s="1">
        <f t="shared" ref="BZ19:BZ28" si="53">IF(ISNUMBER(CA19),BQ19-CA19+BY19,"")</f>
        <v>0</v>
      </c>
      <c r="CA19" s="1">
        <v>1</v>
      </c>
      <c r="CB19" s="1"/>
      <c r="CC19" s="4"/>
      <c r="CD19" s="4"/>
      <c r="CE19" s="4">
        <v>1</v>
      </c>
      <c r="CF19" s="5"/>
      <c r="CG19" s="16">
        <f t="shared" ref="CG19:CG28" si="54">IF(CA19="","",((CB19+CC19+CD19+CE19)/CA19))</f>
        <v>1</v>
      </c>
      <c r="CH19" s="17">
        <f t="shared" ref="CH19:CH28" si="55">IF(CA19="","",(CE19/CA19))</f>
        <v>1</v>
      </c>
      <c r="CI19" s="22"/>
      <c r="CJ19" s="1">
        <f t="shared" ref="CJ19:CJ28" si="56">IF(ISNUMBER(CK19),CA19-CK19+CI19,"")</f>
        <v>0</v>
      </c>
      <c r="CK19" s="1">
        <v>1</v>
      </c>
      <c r="CL19" s="1"/>
      <c r="CM19" s="4"/>
      <c r="CN19" s="4"/>
      <c r="CO19" s="4">
        <v>1</v>
      </c>
      <c r="CP19" s="5"/>
      <c r="CQ19" s="16">
        <f t="shared" ref="CQ19:CQ28" si="57">IF(CK19="","",((CL19+CM19+CN19+CO19)/CK19))</f>
        <v>1</v>
      </c>
      <c r="CR19" s="17">
        <f t="shared" ref="CR19:CR28" si="58">IF(CK19="","",(CO19/CK19))</f>
        <v>1</v>
      </c>
      <c r="CS19" s="22"/>
      <c r="CT19" s="1">
        <f t="shared" ref="CT19:CT28" si="59">IF(ISNUMBER(CU19),CK19-CU19+CS19,"")</f>
        <v>0</v>
      </c>
      <c r="CU19" s="1">
        <v>1</v>
      </c>
      <c r="CV19" s="1"/>
      <c r="CW19" s="4"/>
      <c r="CX19" s="4"/>
      <c r="CY19" s="4">
        <v>1</v>
      </c>
      <c r="CZ19" s="5"/>
      <c r="DA19" s="16">
        <f t="shared" ref="DA19:DA28" si="60">IF(CU19="","",((CV19+CW19+CX19+CY19)/CU19))</f>
        <v>1</v>
      </c>
      <c r="DB19" s="17">
        <f t="shared" ref="DB19:DB28" si="61">IF(CU19="","",(CY19/CU19))</f>
        <v>1</v>
      </c>
    </row>
    <row r="20" spans="2:106" ht="14" x14ac:dyDescent="0.15">
      <c r="B20" s="4" t="s">
        <v>22</v>
      </c>
      <c r="C20" s="2">
        <f t="shared" si="31"/>
        <v>1</v>
      </c>
      <c r="D20" s="2"/>
      <c r="E20" s="2"/>
      <c r="F20" s="8">
        <v>1</v>
      </c>
      <c r="G20" s="23"/>
      <c r="H20" s="1">
        <f t="shared" si="32"/>
        <v>0</v>
      </c>
      <c r="I20" s="1">
        <v>1</v>
      </c>
      <c r="J20" s="1">
        <v>1</v>
      </c>
      <c r="K20" s="1"/>
      <c r="L20" s="1"/>
      <c r="M20" s="1"/>
      <c r="N20" s="1"/>
      <c r="O20" s="16">
        <f t="shared" si="33"/>
        <v>1</v>
      </c>
      <c r="P20" s="17">
        <f t="shared" si="34"/>
        <v>0</v>
      </c>
      <c r="Q20" s="23"/>
      <c r="R20" s="1">
        <f t="shared" si="35"/>
        <v>0</v>
      </c>
      <c r="S20" s="1">
        <v>1</v>
      </c>
      <c r="T20" s="1">
        <v>1</v>
      </c>
      <c r="U20" s="1"/>
      <c r="V20" s="1"/>
      <c r="W20" s="1"/>
      <c r="X20" s="1"/>
      <c r="Y20" s="16">
        <f t="shared" si="36"/>
        <v>1</v>
      </c>
      <c r="Z20" s="17">
        <f t="shared" si="37"/>
        <v>0</v>
      </c>
      <c r="AA20" s="23"/>
      <c r="AB20" s="1">
        <f t="shared" si="38"/>
        <v>0</v>
      </c>
      <c r="AC20" s="1">
        <v>1</v>
      </c>
      <c r="AD20" s="1"/>
      <c r="AE20" s="1"/>
      <c r="AF20" s="1"/>
      <c r="AG20" s="1">
        <v>1</v>
      </c>
      <c r="AH20" s="1"/>
      <c r="AI20" s="16">
        <f t="shared" si="39"/>
        <v>1</v>
      </c>
      <c r="AJ20" s="17">
        <f t="shared" si="40"/>
        <v>1</v>
      </c>
      <c r="AK20" s="23"/>
      <c r="AL20" s="1">
        <f t="shared" si="41"/>
        <v>0</v>
      </c>
      <c r="AM20" s="1">
        <v>1</v>
      </c>
      <c r="AN20" s="1"/>
      <c r="AO20" s="1"/>
      <c r="AP20" s="1"/>
      <c r="AQ20" s="1">
        <v>1</v>
      </c>
      <c r="AR20" s="1"/>
      <c r="AS20" s="16">
        <f t="shared" si="42"/>
        <v>1</v>
      </c>
      <c r="AT20" s="17">
        <f t="shared" si="43"/>
        <v>1</v>
      </c>
      <c r="AU20" s="23"/>
      <c r="AV20" s="1">
        <f t="shared" si="44"/>
        <v>-1</v>
      </c>
      <c r="AW20" s="1">
        <v>2</v>
      </c>
      <c r="AX20" s="1"/>
      <c r="AY20" s="1"/>
      <c r="AZ20" s="1"/>
      <c r="BA20" s="1">
        <v>1</v>
      </c>
      <c r="BB20" s="1">
        <v>1</v>
      </c>
      <c r="BC20" s="16">
        <f t="shared" si="45"/>
        <v>0.5</v>
      </c>
      <c r="BD20" s="17">
        <f t="shared" si="46"/>
        <v>0.5</v>
      </c>
      <c r="BE20" s="23"/>
      <c r="BF20" s="1">
        <f t="shared" si="47"/>
        <v>0</v>
      </c>
      <c r="BG20" s="1">
        <v>2</v>
      </c>
      <c r="BH20" s="1"/>
      <c r="BI20" s="1"/>
      <c r="BJ20" s="1"/>
      <c r="BK20" s="1">
        <v>1</v>
      </c>
      <c r="BL20" s="1">
        <v>1</v>
      </c>
      <c r="BM20" s="16">
        <f t="shared" si="48"/>
        <v>0.5</v>
      </c>
      <c r="BN20" s="17">
        <f t="shared" si="49"/>
        <v>0.5</v>
      </c>
      <c r="BO20" s="23"/>
      <c r="BP20" s="1">
        <f t="shared" si="50"/>
        <v>0</v>
      </c>
      <c r="BQ20" s="1">
        <v>2</v>
      </c>
      <c r="BR20" s="1"/>
      <c r="BS20" s="1"/>
      <c r="BT20" s="1"/>
      <c r="BU20" s="1">
        <v>1</v>
      </c>
      <c r="BV20" s="1">
        <v>1</v>
      </c>
      <c r="BW20" s="16">
        <f t="shared" si="51"/>
        <v>0.5</v>
      </c>
      <c r="BX20" s="17">
        <f t="shared" si="52"/>
        <v>0.5</v>
      </c>
      <c r="BY20" s="23"/>
      <c r="BZ20" s="1">
        <f t="shared" si="53"/>
        <v>0</v>
      </c>
      <c r="CA20" s="1">
        <v>2</v>
      </c>
      <c r="CB20" s="1"/>
      <c r="CC20" s="1"/>
      <c r="CD20" s="1"/>
      <c r="CE20" s="1">
        <v>1</v>
      </c>
      <c r="CF20" s="1">
        <v>1</v>
      </c>
      <c r="CG20" s="16">
        <f t="shared" si="54"/>
        <v>0.5</v>
      </c>
      <c r="CH20" s="17">
        <f t="shared" si="55"/>
        <v>0.5</v>
      </c>
      <c r="CI20" s="23"/>
      <c r="CJ20" s="1">
        <f t="shared" si="56"/>
        <v>0</v>
      </c>
      <c r="CK20" s="1">
        <v>2</v>
      </c>
      <c r="CL20" s="1"/>
      <c r="CM20" s="1"/>
      <c r="CN20" s="1"/>
      <c r="CO20" s="1">
        <v>1</v>
      </c>
      <c r="CP20" s="1">
        <v>1</v>
      </c>
      <c r="CQ20" s="16">
        <f t="shared" si="57"/>
        <v>0.5</v>
      </c>
      <c r="CR20" s="17">
        <f t="shared" si="58"/>
        <v>0.5</v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s">
        <v>23</v>
      </c>
      <c r="C21" s="2">
        <f t="shared" si="31"/>
        <v>2</v>
      </c>
      <c r="D21" s="2"/>
      <c r="E21" s="2"/>
      <c r="F21" s="8">
        <v>2</v>
      </c>
      <c r="G21" s="23"/>
      <c r="H21" s="1">
        <f t="shared" si="32"/>
        <v>0</v>
      </c>
      <c r="I21" s="1">
        <v>2</v>
      </c>
      <c r="J21" s="1">
        <v>1</v>
      </c>
      <c r="K21" s="1"/>
      <c r="L21" s="1"/>
      <c r="M21" s="1"/>
      <c r="N21" s="1">
        <v>1</v>
      </c>
      <c r="O21" s="16">
        <f t="shared" si="33"/>
        <v>0.5</v>
      </c>
      <c r="P21" s="17">
        <f t="shared" si="34"/>
        <v>0</v>
      </c>
      <c r="Q21" s="23"/>
      <c r="R21" s="1">
        <f t="shared" si="35"/>
        <v>0</v>
      </c>
      <c r="S21" s="1">
        <v>2</v>
      </c>
      <c r="T21" s="1"/>
      <c r="U21" s="1"/>
      <c r="V21" s="1"/>
      <c r="W21" s="1">
        <v>1</v>
      </c>
      <c r="X21" s="1">
        <v>1</v>
      </c>
      <c r="Y21" s="16">
        <f t="shared" si="36"/>
        <v>0.5</v>
      </c>
      <c r="Z21" s="17">
        <f t="shared" si="37"/>
        <v>0.5</v>
      </c>
      <c r="AA21" s="23"/>
      <c r="AB21" s="1">
        <f t="shared" si="38"/>
        <v>0</v>
      </c>
      <c r="AC21" s="1">
        <v>2</v>
      </c>
      <c r="AD21" s="1"/>
      <c r="AE21" s="1"/>
      <c r="AF21" s="1"/>
      <c r="AG21" s="1">
        <v>1</v>
      </c>
      <c r="AH21" s="1">
        <v>1</v>
      </c>
      <c r="AI21" s="16">
        <f t="shared" si="39"/>
        <v>0.5</v>
      </c>
      <c r="AJ21" s="17">
        <f t="shared" si="40"/>
        <v>0.5</v>
      </c>
      <c r="AK21" s="23"/>
      <c r="AL21" s="1">
        <f t="shared" si="41"/>
        <v>0</v>
      </c>
      <c r="AM21" s="1">
        <v>2</v>
      </c>
      <c r="AN21" s="1"/>
      <c r="AO21" s="1"/>
      <c r="AP21" s="1"/>
      <c r="AQ21" s="1">
        <v>1</v>
      </c>
      <c r="AR21" s="1">
        <v>1</v>
      </c>
      <c r="AS21" s="16">
        <f t="shared" si="42"/>
        <v>0.5</v>
      </c>
      <c r="AT21" s="17">
        <f t="shared" si="43"/>
        <v>0.5</v>
      </c>
      <c r="AU21" s="23"/>
      <c r="AV21" s="1">
        <f t="shared" si="44"/>
        <v>0</v>
      </c>
      <c r="AW21" s="1">
        <v>2</v>
      </c>
      <c r="AX21" s="1"/>
      <c r="AY21" s="1"/>
      <c r="AZ21" s="1"/>
      <c r="BA21" s="1">
        <v>1</v>
      </c>
      <c r="BB21" s="1">
        <v>1</v>
      </c>
      <c r="BC21" s="16">
        <f t="shared" si="45"/>
        <v>0.5</v>
      </c>
      <c r="BD21" s="17">
        <f t="shared" si="46"/>
        <v>0.5</v>
      </c>
      <c r="BE21" s="23"/>
      <c r="BF21" s="1">
        <f t="shared" si="47"/>
        <v>0</v>
      </c>
      <c r="BG21" s="1">
        <v>2</v>
      </c>
      <c r="BH21" s="1"/>
      <c r="BI21" s="1"/>
      <c r="BJ21" s="1"/>
      <c r="BK21" s="1">
        <v>1</v>
      </c>
      <c r="BL21" s="1">
        <v>1</v>
      </c>
      <c r="BM21" s="16">
        <f t="shared" si="48"/>
        <v>0.5</v>
      </c>
      <c r="BN21" s="17">
        <f t="shared" si="49"/>
        <v>0.5</v>
      </c>
      <c r="BO21" s="23"/>
      <c r="BP21" s="1">
        <f t="shared" si="50"/>
        <v>0</v>
      </c>
      <c r="BQ21" s="1">
        <v>2</v>
      </c>
      <c r="BR21" s="1"/>
      <c r="BS21" s="1"/>
      <c r="BT21" s="1"/>
      <c r="BU21" s="1">
        <v>1</v>
      </c>
      <c r="BV21" s="1">
        <v>1</v>
      </c>
      <c r="BW21" s="16">
        <f t="shared" si="51"/>
        <v>0.5</v>
      </c>
      <c r="BX21" s="17">
        <f t="shared" si="52"/>
        <v>0.5</v>
      </c>
      <c r="BY21" s="23"/>
      <c r="BZ21" s="1">
        <f t="shared" si="53"/>
        <v>0</v>
      </c>
      <c r="CA21" s="1">
        <v>2</v>
      </c>
      <c r="CB21" s="1"/>
      <c r="CC21" s="1"/>
      <c r="CD21" s="1"/>
      <c r="CE21" s="1">
        <v>1</v>
      </c>
      <c r="CF21" s="1">
        <v>1</v>
      </c>
      <c r="CG21" s="16">
        <f t="shared" si="54"/>
        <v>0.5</v>
      </c>
      <c r="CH21" s="17">
        <f t="shared" si="55"/>
        <v>0.5</v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s">
        <v>24</v>
      </c>
      <c r="C22" s="2">
        <f t="shared" si="31"/>
        <v>2</v>
      </c>
      <c r="D22" s="2"/>
      <c r="E22" s="2"/>
      <c r="F22" s="8">
        <v>2</v>
      </c>
      <c r="G22" s="23"/>
      <c r="H22" s="1">
        <f t="shared" si="32"/>
        <v>0</v>
      </c>
      <c r="I22" s="1">
        <v>2</v>
      </c>
      <c r="J22" s="1">
        <v>2</v>
      </c>
      <c r="K22" s="1"/>
      <c r="L22" s="1"/>
      <c r="M22" s="1"/>
      <c r="N22" s="1"/>
      <c r="O22" s="16">
        <f t="shared" si="33"/>
        <v>1</v>
      </c>
      <c r="P22" s="17">
        <f t="shared" si="34"/>
        <v>0</v>
      </c>
      <c r="Q22" s="23"/>
      <c r="R22" s="1">
        <f t="shared" si="35"/>
        <v>0</v>
      </c>
      <c r="S22" s="1">
        <v>2</v>
      </c>
      <c r="T22" s="1">
        <v>2</v>
      </c>
      <c r="U22" s="1"/>
      <c r="V22" s="1"/>
      <c r="W22" s="1"/>
      <c r="X22" s="1"/>
      <c r="Y22" s="16">
        <f t="shared" si="36"/>
        <v>1</v>
      </c>
      <c r="Z22" s="17">
        <f t="shared" si="37"/>
        <v>0</v>
      </c>
      <c r="AA22" s="23">
        <v>1</v>
      </c>
      <c r="AB22" s="1">
        <f t="shared" si="38"/>
        <v>0</v>
      </c>
      <c r="AC22" s="1">
        <v>3</v>
      </c>
      <c r="AD22" s="1">
        <v>1</v>
      </c>
      <c r="AE22" s="1"/>
      <c r="AF22" s="1"/>
      <c r="AG22" s="1"/>
      <c r="AH22" s="1">
        <v>2</v>
      </c>
      <c r="AI22" s="16">
        <f t="shared" si="39"/>
        <v>0.33333333333333331</v>
      </c>
      <c r="AJ22" s="17">
        <f t="shared" si="40"/>
        <v>0</v>
      </c>
      <c r="AK22" s="23"/>
      <c r="AL22" s="1">
        <f t="shared" si="41"/>
        <v>0</v>
      </c>
      <c r="AM22" s="1">
        <v>3</v>
      </c>
      <c r="AN22" s="1"/>
      <c r="AO22" s="1"/>
      <c r="AP22" s="1"/>
      <c r="AQ22" s="1">
        <v>3</v>
      </c>
      <c r="AR22" s="1"/>
      <c r="AS22" s="16">
        <f t="shared" si="42"/>
        <v>1</v>
      </c>
      <c r="AT22" s="17">
        <f t="shared" si="43"/>
        <v>1</v>
      </c>
      <c r="AU22" s="23"/>
      <c r="AV22" s="1">
        <f t="shared" si="44"/>
        <v>0</v>
      </c>
      <c r="AW22" s="1">
        <v>3</v>
      </c>
      <c r="AX22" s="1"/>
      <c r="AY22" s="1"/>
      <c r="AZ22" s="1"/>
      <c r="BA22" s="1">
        <v>3</v>
      </c>
      <c r="BB22" s="1"/>
      <c r="BC22" s="16">
        <f t="shared" si="45"/>
        <v>1</v>
      </c>
      <c r="BD22" s="17">
        <f t="shared" si="46"/>
        <v>1</v>
      </c>
      <c r="BE22" s="23"/>
      <c r="BF22" s="1">
        <f t="shared" si="47"/>
        <v>0</v>
      </c>
      <c r="BG22" s="1">
        <v>3</v>
      </c>
      <c r="BH22" s="1"/>
      <c r="BI22" s="1"/>
      <c r="BJ22" s="1"/>
      <c r="BK22" s="1">
        <v>3</v>
      </c>
      <c r="BL22" s="1"/>
      <c r="BM22" s="16">
        <f t="shared" si="48"/>
        <v>1</v>
      </c>
      <c r="BN22" s="17">
        <f t="shared" si="49"/>
        <v>1</v>
      </c>
      <c r="BO22" s="23"/>
      <c r="BP22" s="1">
        <f t="shared" si="50"/>
        <v>0</v>
      </c>
      <c r="BQ22" s="1">
        <v>3</v>
      </c>
      <c r="BR22" s="1"/>
      <c r="BS22" s="1"/>
      <c r="BT22" s="1"/>
      <c r="BU22" s="1">
        <v>3</v>
      </c>
      <c r="BV22" s="1"/>
      <c r="BW22" s="16">
        <f t="shared" si="51"/>
        <v>1</v>
      </c>
      <c r="BX22" s="17">
        <f t="shared" si="52"/>
        <v>1</v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s">
        <v>25</v>
      </c>
      <c r="C23" s="2">
        <f t="shared" si="31"/>
        <v>2</v>
      </c>
      <c r="D23" s="2"/>
      <c r="E23" s="2"/>
      <c r="F23" s="8">
        <v>2</v>
      </c>
      <c r="G23" s="23"/>
      <c r="H23" s="1">
        <f t="shared" si="32"/>
        <v>0</v>
      </c>
      <c r="I23" s="1">
        <v>2</v>
      </c>
      <c r="J23" s="1">
        <v>1</v>
      </c>
      <c r="K23" s="1"/>
      <c r="L23" s="1"/>
      <c r="M23" s="1"/>
      <c r="N23" s="1">
        <v>1</v>
      </c>
      <c r="O23" s="16">
        <f t="shared" si="33"/>
        <v>0.5</v>
      </c>
      <c r="P23" s="17">
        <f t="shared" si="34"/>
        <v>0</v>
      </c>
      <c r="Q23" s="23"/>
      <c r="R23" s="1">
        <f t="shared" si="35"/>
        <v>0</v>
      </c>
      <c r="S23" s="1">
        <v>2</v>
      </c>
      <c r="T23" s="1">
        <v>1</v>
      </c>
      <c r="U23" s="1"/>
      <c r="V23" s="1"/>
      <c r="W23" s="1"/>
      <c r="X23" s="1">
        <v>1</v>
      </c>
      <c r="Y23" s="16">
        <f t="shared" si="36"/>
        <v>0.5</v>
      </c>
      <c r="Z23" s="17">
        <f t="shared" si="37"/>
        <v>0</v>
      </c>
      <c r="AA23" s="23"/>
      <c r="AB23" s="1">
        <f t="shared" si="38"/>
        <v>0</v>
      </c>
      <c r="AC23" s="1">
        <v>2</v>
      </c>
      <c r="AD23" s="1">
        <v>1</v>
      </c>
      <c r="AE23" s="1"/>
      <c r="AF23" s="1"/>
      <c r="AG23" s="1"/>
      <c r="AH23" s="1">
        <v>1</v>
      </c>
      <c r="AI23" s="16">
        <f t="shared" si="39"/>
        <v>0.5</v>
      </c>
      <c r="AJ23" s="17">
        <f t="shared" si="40"/>
        <v>0</v>
      </c>
      <c r="AK23" s="23"/>
      <c r="AL23" s="1">
        <f t="shared" si="41"/>
        <v>0</v>
      </c>
      <c r="AM23" s="1">
        <v>2</v>
      </c>
      <c r="AN23" s="1"/>
      <c r="AO23" s="1"/>
      <c r="AP23" s="1"/>
      <c r="AQ23" s="1">
        <v>1</v>
      </c>
      <c r="AR23" s="1">
        <v>1</v>
      </c>
      <c r="AS23" s="16">
        <f t="shared" si="42"/>
        <v>0.5</v>
      </c>
      <c r="AT23" s="17">
        <f t="shared" si="43"/>
        <v>0.5</v>
      </c>
      <c r="AU23" s="23"/>
      <c r="AV23" s="1">
        <f t="shared" si="44"/>
        <v>0</v>
      </c>
      <c r="AW23" s="1">
        <v>2</v>
      </c>
      <c r="AX23" s="1"/>
      <c r="AY23" s="1"/>
      <c r="AZ23" s="1"/>
      <c r="BA23" s="1">
        <v>1</v>
      </c>
      <c r="BB23" s="1">
        <v>1</v>
      </c>
      <c r="BC23" s="16">
        <f t="shared" si="45"/>
        <v>0.5</v>
      </c>
      <c r="BD23" s="17">
        <f t="shared" si="46"/>
        <v>0.5</v>
      </c>
      <c r="BE23" s="23"/>
      <c r="BF23" s="1">
        <f t="shared" si="47"/>
        <v>0</v>
      </c>
      <c r="BG23" s="1">
        <v>2</v>
      </c>
      <c r="BH23" s="1"/>
      <c r="BI23" s="1"/>
      <c r="BJ23" s="1"/>
      <c r="BK23" s="1">
        <v>1</v>
      </c>
      <c r="BL23" s="1">
        <v>1</v>
      </c>
      <c r="BM23" s="16">
        <f t="shared" si="48"/>
        <v>0.5</v>
      </c>
      <c r="BN23" s="17">
        <f t="shared" si="49"/>
        <v>0.5</v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</v>
      </c>
      <c r="D24" s="2"/>
      <c r="E24" s="2"/>
      <c r="F24" s="8">
        <v>1</v>
      </c>
      <c r="G24" s="23"/>
      <c r="H24" s="1">
        <f t="shared" si="32"/>
        <v>0</v>
      </c>
      <c r="I24" s="1">
        <v>1</v>
      </c>
      <c r="J24" s="1">
        <v>1</v>
      </c>
      <c r="K24" s="1"/>
      <c r="L24" s="1"/>
      <c r="M24" s="1"/>
      <c r="N24" s="1"/>
      <c r="O24" s="16">
        <f t="shared" si="33"/>
        <v>1</v>
      </c>
      <c r="P24" s="17">
        <f t="shared" si="34"/>
        <v>0</v>
      </c>
      <c r="Q24" s="23"/>
      <c r="R24" s="1">
        <f t="shared" si="35"/>
        <v>0</v>
      </c>
      <c r="S24" s="1">
        <v>1</v>
      </c>
      <c r="T24" s="1">
        <v>1</v>
      </c>
      <c r="U24" s="1"/>
      <c r="V24" s="1"/>
      <c r="W24" s="1"/>
      <c r="X24" s="1"/>
      <c r="Y24" s="16">
        <f t="shared" si="36"/>
        <v>1</v>
      </c>
      <c r="Z24" s="17">
        <f t="shared" si="37"/>
        <v>0</v>
      </c>
      <c r="AA24" s="23"/>
      <c r="AB24" s="1">
        <f t="shared" si="38"/>
        <v>0</v>
      </c>
      <c r="AC24" s="1">
        <v>1</v>
      </c>
      <c r="AD24" s="1"/>
      <c r="AE24" s="1"/>
      <c r="AF24" s="1"/>
      <c r="AG24" s="1">
        <v>1</v>
      </c>
      <c r="AH24" s="1"/>
      <c r="AI24" s="16">
        <f t="shared" si="39"/>
        <v>1</v>
      </c>
      <c r="AJ24" s="17">
        <f t="shared" si="40"/>
        <v>1</v>
      </c>
      <c r="AK24" s="23">
        <v>1</v>
      </c>
      <c r="AL24" s="1">
        <f t="shared" si="41"/>
        <v>0</v>
      </c>
      <c r="AM24" s="1">
        <v>2</v>
      </c>
      <c r="AN24" s="1">
        <v>1</v>
      </c>
      <c r="AO24" s="1"/>
      <c r="AP24" s="1"/>
      <c r="AQ24" s="1">
        <v>1</v>
      </c>
      <c r="AR24" s="1"/>
      <c r="AS24" s="16">
        <f t="shared" si="42"/>
        <v>1</v>
      </c>
      <c r="AT24" s="17">
        <f t="shared" si="43"/>
        <v>0.5</v>
      </c>
      <c r="AU24" s="23"/>
      <c r="AV24" s="1">
        <f t="shared" si="44"/>
        <v>0</v>
      </c>
      <c r="AW24" s="1">
        <v>2</v>
      </c>
      <c r="AX24" s="1"/>
      <c r="AY24" s="1"/>
      <c r="AZ24" s="1"/>
      <c r="BA24" s="1">
        <v>2</v>
      </c>
      <c r="BB24" s="1"/>
      <c r="BC24" s="16">
        <f t="shared" si="45"/>
        <v>1</v>
      </c>
      <c r="BD24" s="17">
        <f t="shared" si="46"/>
        <v>1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</v>
      </c>
      <c r="D25" s="2"/>
      <c r="E25" s="2"/>
      <c r="F25" s="8">
        <v>2</v>
      </c>
      <c r="G25" s="23">
        <v>1</v>
      </c>
      <c r="H25" s="1">
        <f t="shared" si="32"/>
        <v>0</v>
      </c>
      <c r="I25" s="1">
        <v>3</v>
      </c>
      <c r="J25" s="1">
        <v>3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/>
      <c r="R25" s="1">
        <f t="shared" si="35"/>
        <v>0</v>
      </c>
      <c r="S25" s="1">
        <v>3</v>
      </c>
      <c r="T25" s="1">
        <v>3</v>
      </c>
      <c r="U25" s="1"/>
      <c r="V25" s="1"/>
      <c r="W25" s="1"/>
      <c r="X25" s="1"/>
      <c r="Y25" s="16">
        <f t="shared" si="36"/>
        <v>1</v>
      </c>
      <c r="Z25" s="17">
        <f t="shared" si="37"/>
        <v>0</v>
      </c>
      <c r="AA25" s="23">
        <v>1</v>
      </c>
      <c r="AB25" s="1">
        <f t="shared" si="38"/>
        <v>0</v>
      </c>
      <c r="AC25" s="1">
        <v>4</v>
      </c>
      <c r="AD25" s="1">
        <v>3</v>
      </c>
      <c r="AE25" s="1"/>
      <c r="AF25" s="1"/>
      <c r="AG25" s="1">
        <v>1</v>
      </c>
      <c r="AH25" s="1"/>
      <c r="AI25" s="16">
        <f t="shared" si="39"/>
        <v>1</v>
      </c>
      <c r="AJ25" s="17">
        <f t="shared" si="40"/>
        <v>0.25</v>
      </c>
      <c r="AK25" s="23"/>
      <c r="AL25" s="1">
        <f t="shared" si="41"/>
        <v>1</v>
      </c>
      <c r="AM25" s="1">
        <v>3</v>
      </c>
      <c r="AN25" s="1"/>
      <c r="AO25" s="1"/>
      <c r="AP25" s="1">
        <v>1</v>
      </c>
      <c r="AQ25" s="1">
        <v>2</v>
      </c>
      <c r="AR25" s="1"/>
      <c r="AS25" s="16">
        <f t="shared" si="42"/>
        <v>1</v>
      </c>
      <c r="AT25" s="17">
        <f t="shared" si="43"/>
        <v>0.66666666666666663</v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e">
        <f>#REF!</f>
        <v>#REF!</v>
      </c>
      <c r="C26" s="2">
        <f t="shared" si="31"/>
        <v>0</v>
      </c>
      <c r="D26" s="2"/>
      <c r="E26" s="2"/>
      <c r="F26" s="8"/>
      <c r="G26" s="23">
        <v>2</v>
      </c>
      <c r="H26" s="1">
        <f t="shared" si="32"/>
        <v>0</v>
      </c>
      <c r="I26" s="1">
        <v>2</v>
      </c>
      <c r="J26" s="1">
        <v>2</v>
      </c>
      <c r="K26" s="1"/>
      <c r="L26" s="1"/>
      <c r="M26" s="1"/>
      <c r="N26" s="1"/>
      <c r="O26" s="18">
        <f t="shared" si="33"/>
        <v>1</v>
      </c>
      <c r="P26" s="19">
        <f t="shared" si="34"/>
        <v>0</v>
      </c>
      <c r="Q26" s="23"/>
      <c r="R26" s="1">
        <f t="shared" si="35"/>
        <v>0</v>
      </c>
      <c r="S26" s="1">
        <v>2</v>
      </c>
      <c r="T26" s="1">
        <v>1</v>
      </c>
      <c r="U26" s="1"/>
      <c r="V26" s="1"/>
      <c r="W26" s="1"/>
      <c r="X26" s="1">
        <v>1</v>
      </c>
      <c r="Y26" s="18">
        <f t="shared" si="36"/>
        <v>0.5</v>
      </c>
      <c r="Z26" s="19">
        <f t="shared" si="37"/>
        <v>0</v>
      </c>
      <c r="AA26" s="23"/>
      <c r="AB26" s="1">
        <f t="shared" si="38"/>
        <v>0</v>
      </c>
      <c r="AC26" s="1">
        <v>2</v>
      </c>
      <c r="AD26" s="1"/>
      <c r="AE26" s="1"/>
      <c r="AF26" s="1"/>
      <c r="AG26" s="1">
        <v>1</v>
      </c>
      <c r="AH26" s="1">
        <v>1</v>
      </c>
      <c r="AI26" s="18">
        <f t="shared" si="39"/>
        <v>0.5</v>
      </c>
      <c r="AJ26" s="19">
        <f t="shared" si="40"/>
        <v>0.5</v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4</v>
      </c>
      <c r="D27" s="2"/>
      <c r="E27" s="2"/>
      <c r="F27" s="8">
        <v>4</v>
      </c>
      <c r="G27" s="23"/>
      <c r="H27" s="1">
        <f t="shared" si="32"/>
        <v>0</v>
      </c>
      <c r="I27" s="1">
        <v>4</v>
      </c>
      <c r="J27" s="1">
        <v>3</v>
      </c>
      <c r="K27" s="1"/>
      <c r="L27" s="1">
        <v>1</v>
      </c>
      <c r="M27" s="1"/>
      <c r="N27" s="1"/>
      <c r="O27" s="18">
        <f t="shared" si="33"/>
        <v>1</v>
      </c>
      <c r="P27" s="19">
        <f t="shared" si="34"/>
        <v>0</v>
      </c>
      <c r="Q27" s="23">
        <v>2</v>
      </c>
      <c r="R27" s="1">
        <f t="shared" si="35"/>
        <v>0</v>
      </c>
      <c r="S27" s="1">
        <v>6</v>
      </c>
      <c r="T27" s="1">
        <v>4</v>
      </c>
      <c r="U27" s="1"/>
      <c r="V27" s="1">
        <v>1</v>
      </c>
      <c r="W27" s="1">
        <v>1</v>
      </c>
      <c r="X27" s="1"/>
      <c r="Y27" s="18">
        <f t="shared" si="36"/>
        <v>1</v>
      </c>
      <c r="Z27" s="19">
        <f t="shared" si="37"/>
        <v>0.16666666666666666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s">
        <v>49</v>
      </c>
      <c r="C28" s="2">
        <f t="shared" si="31"/>
        <v>2</v>
      </c>
      <c r="D28" s="2"/>
      <c r="E28" s="2"/>
      <c r="F28" s="9">
        <v>2</v>
      </c>
      <c r="G28" s="24"/>
      <c r="H28" s="25">
        <f t="shared" si="32"/>
        <v>0</v>
      </c>
      <c r="I28" s="25">
        <v>2</v>
      </c>
      <c r="J28" s="25">
        <v>2</v>
      </c>
      <c r="K28" s="10"/>
      <c r="L28" s="10"/>
      <c r="M28" s="10"/>
      <c r="N28" s="10"/>
      <c r="O28" s="20">
        <f t="shared" si="33"/>
        <v>1</v>
      </c>
      <c r="P28" s="21">
        <f t="shared" si="34"/>
        <v>0</v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DB28"/>
  <sheetViews>
    <sheetView showGridLines="0" zoomScale="85" zoomScaleNormal="85" workbookViewId="0"/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bestFit="1" customWidth="1"/>
    <col min="7" max="66" width="5.6640625" customWidth="1"/>
    <col min="67" max="106" width="6.33203125" customWidth="1"/>
  </cols>
  <sheetData>
    <row r="1" spans="1:106" x14ac:dyDescent="0.15">
      <c r="A1" s="15" t="s">
        <v>67</v>
      </c>
    </row>
    <row r="2" spans="1:106" x14ac:dyDescent="0.15">
      <c r="B2" s="14" t="str">
        <f>"Freshmen Retention - "&amp;$A$1</f>
        <v>Freshmen Retention - Undecided</v>
      </c>
    </row>
    <row r="3" spans="1:106" ht="14.25" customHeight="1" x14ac:dyDescent="0.15">
      <c r="B3" s="156" t="s">
        <v>7</v>
      </c>
      <c r="C3" s="158" t="s">
        <v>9</v>
      </c>
      <c r="D3" s="158" t="s">
        <v>0</v>
      </c>
      <c r="E3" s="158" t="s">
        <v>8</v>
      </c>
      <c r="F3" s="7"/>
      <c r="G3" s="160" t="s">
        <v>1</v>
      </c>
      <c r="H3" s="161"/>
      <c r="I3" s="161"/>
      <c r="J3" s="161"/>
      <c r="K3" s="161"/>
      <c r="L3" s="161"/>
      <c r="M3" s="161"/>
      <c r="N3" s="161"/>
      <c r="O3" s="161"/>
      <c r="P3" s="162"/>
      <c r="Q3" s="163" t="s">
        <v>11</v>
      </c>
      <c r="R3" s="161"/>
      <c r="S3" s="161"/>
      <c r="T3" s="161"/>
      <c r="U3" s="161"/>
      <c r="V3" s="161"/>
      <c r="W3" s="161"/>
      <c r="X3" s="161"/>
      <c r="Y3" s="161"/>
      <c r="Z3" s="162"/>
      <c r="AA3" s="163" t="s">
        <v>12</v>
      </c>
      <c r="AB3" s="161"/>
      <c r="AC3" s="161"/>
      <c r="AD3" s="161"/>
      <c r="AE3" s="161"/>
      <c r="AF3" s="161"/>
      <c r="AG3" s="161"/>
      <c r="AH3" s="161"/>
      <c r="AI3" s="161"/>
      <c r="AJ3" s="162"/>
      <c r="AK3" s="163" t="s">
        <v>13</v>
      </c>
      <c r="AL3" s="161"/>
      <c r="AM3" s="161"/>
      <c r="AN3" s="161"/>
      <c r="AO3" s="161"/>
      <c r="AP3" s="161"/>
      <c r="AQ3" s="161"/>
      <c r="AR3" s="161"/>
      <c r="AS3" s="161"/>
      <c r="AT3" s="162"/>
      <c r="AU3" s="160" t="s">
        <v>14</v>
      </c>
      <c r="AV3" s="161"/>
      <c r="AW3" s="161"/>
      <c r="AX3" s="161"/>
      <c r="AY3" s="161"/>
      <c r="AZ3" s="161"/>
      <c r="BA3" s="161"/>
      <c r="BB3" s="161"/>
      <c r="BC3" s="161"/>
      <c r="BD3" s="162"/>
      <c r="BE3" s="163" t="s">
        <v>15</v>
      </c>
      <c r="BF3" s="161"/>
      <c r="BG3" s="161"/>
      <c r="BH3" s="161"/>
      <c r="BI3" s="161"/>
      <c r="BJ3" s="161"/>
      <c r="BK3" s="161"/>
      <c r="BL3" s="161"/>
      <c r="BM3" s="161"/>
      <c r="BN3" s="162"/>
      <c r="BO3" s="163" t="s">
        <v>28</v>
      </c>
      <c r="BP3" s="161"/>
      <c r="BQ3" s="161"/>
      <c r="BR3" s="161"/>
      <c r="BS3" s="161"/>
      <c r="BT3" s="161"/>
      <c r="BU3" s="161"/>
      <c r="BV3" s="161"/>
      <c r="BW3" s="161"/>
      <c r="BX3" s="162"/>
      <c r="BY3" s="163" t="s">
        <v>29</v>
      </c>
      <c r="BZ3" s="161"/>
      <c r="CA3" s="161"/>
      <c r="CB3" s="161"/>
      <c r="CC3" s="161"/>
      <c r="CD3" s="161"/>
      <c r="CE3" s="161"/>
      <c r="CF3" s="161"/>
      <c r="CG3" s="161"/>
      <c r="CH3" s="162"/>
      <c r="CI3" s="163" t="s">
        <v>30</v>
      </c>
      <c r="CJ3" s="161"/>
      <c r="CK3" s="161"/>
      <c r="CL3" s="161"/>
      <c r="CM3" s="161"/>
      <c r="CN3" s="161"/>
      <c r="CO3" s="161"/>
      <c r="CP3" s="161"/>
      <c r="CQ3" s="161"/>
      <c r="CR3" s="162"/>
      <c r="CS3" s="163" t="s">
        <v>32</v>
      </c>
      <c r="CT3" s="161"/>
      <c r="CU3" s="161"/>
      <c r="CV3" s="161"/>
      <c r="CW3" s="161"/>
      <c r="CX3" s="161"/>
      <c r="CY3" s="161"/>
      <c r="CZ3" s="161"/>
      <c r="DA3" s="161"/>
      <c r="DB3" s="162"/>
    </row>
    <row r="4" spans="1:106" ht="108" customHeight="1" x14ac:dyDescent="0.15">
      <c r="B4" s="157"/>
      <c r="C4" s="159"/>
      <c r="D4" s="159"/>
      <c r="E4" s="159"/>
      <c r="F4" s="13" t="s">
        <v>10</v>
      </c>
      <c r="G4" s="11" t="s">
        <v>18</v>
      </c>
      <c r="H4" s="11" t="s">
        <v>19</v>
      </c>
      <c r="I4" s="26" t="s">
        <v>20</v>
      </c>
      <c r="J4" s="11" t="s">
        <v>2</v>
      </c>
      <c r="K4" s="6" t="s">
        <v>4</v>
      </c>
      <c r="L4" s="6" t="s">
        <v>3</v>
      </c>
      <c r="M4" s="6" t="s">
        <v>17</v>
      </c>
      <c r="N4" s="6" t="s">
        <v>5</v>
      </c>
      <c r="O4" s="6" t="s">
        <v>6</v>
      </c>
      <c r="P4" s="12" t="s">
        <v>16</v>
      </c>
      <c r="Q4" s="11" t="s">
        <v>18</v>
      </c>
      <c r="R4" s="11" t="s">
        <v>19</v>
      </c>
      <c r="S4" s="26" t="s">
        <v>20</v>
      </c>
      <c r="T4" s="11" t="s">
        <v>2</v>
      </c>
      <c r="U4" s="6" t="s">
        <v>4</v>
      </c>
      <c r="V4" s="6" t="s">
        <v>3</v>
      </c>
      <c r="W4" s="6" t="s">
        <v>17</v>
      </c>
      <c r="X4" s="6" t="s">
        <v>5</v>
      </c>
      <c r="Y4" s="6" t="s">
        <v>6</v>
      </c>
      <c r="Z4" s="12" t="s">
        <v>16</v>
      </c>
      <c r="AA4" s="11" t="s">
        <v>18</v>
      </c>
      <c r="AB4" s="11" t="s">
        <v>19</v>
      </c>
      <c r="AC4" s="26" t="s">
        <v>20</v>
      </c>
      <c r="AD4" s="11" t="s">
        <v>2</v>
      </c>
      <c r="AE4" s="6" t="s">
        <v>4</v>
      </c>
      <c r="AF4" s="6" t="s">
        <v>3</v>
      </c>
      <c r="AG4" s="6" t="s">
        <v>17</v>
      </c>
      <c r="AH4" s="6" t="s">
        <v>5</v>
      </c>
      <c r="AI4" s="6" t="s">
        <v>6</v>
      </c>
      <c r="AJ4" s="12" t="s">
        <v>16</v>
      </c>
      <c r="AK4" s="11" t="s">
        <v>18</v>
      </c>
      <c r="AL4" s="11" t="s">
        <v>19</v>
      </c>
      <c r="AM4" s="26" t="s">
        <v>20</v>
      </c>
      <c r="AN4" s="11" t="s">
        <v>2</v>
      </c>
      <c r="AO4" s="6" t="s">
        <v>4</v>
      </c>
      <c r="AP4" s="6" t="s">
        <v>3</v>
      </c>
      <c r="AQ4" s="6" t="s">
        <v>17</v>
      </c>
      <c r="AR4" s="6" t="s">
        <v>5</v>
      </c>
      <c r="AS4" s="6" t="s">
        <v>6</v>
      </c>
      <c r="AT4" s="12" t="s">
        <v>16</v>
      </c>
      <c r="AU4" s="11" t="s">
        <v>18</v>
      </c>
      <c r="AV4" s="11" t="s">
        <v>19</v>
      </c>
      <c r="AW4" s="26" t="s">
        <v>20</v>
      </c>
      <c r="AX4" s="11" t="s">
        <v>2</v>
      </c>
      <c r="AY4" s="6" t="s">
        <v>4</v>
      </c>
      <c r="AZ4" s="6" t="s">
        <v>3</v>
      </c>
      <c r="BA4" s="6" t="s">
        <v>17</v>
      </c>
      <c r="BB4" s="6" t="s">
        <v>5</v>
      </c>
      <c r="BC4" s="6" t="s">
        <v>6</v>
      </c>
      <c r="BD4" s="12" t="s">
        <v>16</v>
      </c>
      <c r="BE4" s="11" t="s">
        <v>18</v>
      </c>
      <c r="BF4" s="11" t="s">
        <v>19</v>
      </c>
      <c r="BG4" s="26" t="s">
        <v>20</v>
      </c>
      <c r="BH4" s="11" t="s">
        <v>2</v>
      </c>
      <c r="BI4" s="6" t="s">
        <v>4</v>
      </c>
      <c r="BJ4" s="6" t="s">
        <v>3</v>
      </c>
      <c r="BK4" s="6" t="s">
        <v>17</v>
      </c>
      <c r="BL4" s="6" t="s">
        <v>5</v>
      </c>
      <c r="BM4" s="6" t="s">
        <v>6</v>
      </c>
      <c r="BN4" s="12" t="s">
        <v>16</v>
      </c>
      <c r="BO4" s="11" t="s">
        <v>18</v>
      </c>
      <c r="BP4" s="11" t="s">
        <v>19</v>
      </c>
      <c r="BQ4" s="26" t="s">
        <v>20</v>
      </c>
      <c r="BR4" s="11" t="s">
        <v>2</v>
      </c>
      <c r="BS4" s="6" t="s">
        <v>4</v>
      </c>
      <c r="BT4" s="6" t="s">
        <v>3</v>
      </c>
      <c r="BU4" s="6" t="s">
        <v>17</v>
      </c>
      <c r="BV4" s="6" t="s">
        <v>5</v>
      </c>
      <c r="BW4" s="6" t="s">
        <v>6</v>
      </c>
      <c r="BX4" s="12" t="s">
        <v>16</v>
      </c>
      <c r="BY4" s="11" t="s">
        <v>18</v>
      </c>
      <c r="BZ4" s="11" t="s">
        <v>19</v>
      </c>
      <c r="CA4" s="26" t="s">
        <v>20</v>
      </c>
      <c r="CB4" s="11" t="s">
        <v>2</v>
      </c>
      <c r="CC4" s="6" t="s">
        <v>4</v>
      </c>
      <c r="CD4" s="6" t="s">
        <v>3</v>
      </c>
      <c r="CE4" s="6" t="s">
        <v>17</v>
      </c>
      <c r="CF4" s="6" t="s">
        <v>5</v>
      </c>
      <c r="CG4" s="6" t="s">
        <v>6</v>
      </c>
      <c r="CH4" s="12" t="s">
        <v>16</v>
      </c>
      <c r="CI4" s="11" t="s">
        <v>18</v>
      </c>
      <c r="CJ4" s="11" t="s">
        <v>19</v>
      </c>
      <c r="CK4" s="26" t="s">
        <v>20</v>
      </c>
      <c r="CL4" s="11" t="s">
        <v>2</v>
      </c>
      <c r="CM4" s="6" t="s">
        <v>4</v>
      </c>
      <c r="CN4" s="6" t="s">
        <v>3</v>
      </c>
      <c r="CO4" s="6" t="s">
        <v>17</v>
      </c>
      <c r="CP4" s="6" t="s">
        <v>5</v>
      </c>
      <c r="CQ4" s="6" t="s">
        <v>6</v>
      </c>
      <c r="CR4" s="12" t="s">
        <v>16</v>
      </c>
      <c r="CS4" s="11" t="s">
        <v>18</v>
      </c>
      <c r="CT4" s="11" t="s">
        <v>19</v>
      </c>
      <c r="CU4" s="26" t="s">
        <v>20</v>
      </c>
      <c r="CV4" s="11" t="s">
        <v>2</v>
      </c>
      <c r="CW4" s="6" t="s">
        <v>4</v>
      </c>
      <c r="CX4" s="6" t="s">
        <v>3</v>
      </c>
      <c r="CY4" s="6" t="s">
        <v>17</v>
      </c>
      <c r="CZ4" s="6" t="s">
        <v>5</v>
      </c>
      <c r="DA4" s="6" t="s">
        <v>6</v>
      </c>
      <c r="DB4" s="12" t="s">
        <v>16</v>
      </c>
    </row>
    <row r="5" spans="1:106" ht="14" x14ac:dyDescent="0.15">
      <c r="B5" s="4" t="s">
        <v>21</v>
      </c>
      <c r="C5" s="3">
        <f t="shared" ref="C5:C14" si="0">F5+D5+E5</f>
        <v>25</v>
      </c>
      <c r="D5" s="3">
        <v>1</v>
      </c>
      <c r="E5" s="3"/>
      <c r="F5" s="8">
        <v>24</v>
      </c>
      <c r="G5" s="22"/>
      <c r="H5" s="1">
        <f>IF(ISNUMBER(I5),F5-I5+G5,"")</f>
        <v>11</v>
      </c>
      <c r="I5" s="1">
        <v>13</v>
      </c>
      <c r="J5" s="1">
        <v>11</v>
      </c>
      <c r="K5" s="4"/>
      <c r="L5" s="4"/>
      <c r="M5" s="4"/>
      <c r="N5" s="5">
        <v>2</v>
      </c>
      <c r="O5" s="16">
        <f>IF(I5="","",((J5+K5+L5+M5)/I5))</f>
        <v>0.84615384615384615</v>
      </c>
      <c r="P5" s="17">
        <f>IF(I5="","",(M5/I5))</f>
        <v>0</v>
      </c>
      <c r="Q5" s="22"/>
      <c r="R5" s="1">
        <f t="shared" ref="R5:R14" si="1">IF(ISNUMBER(S5),I5-S5+Q5,"")</f>
        <v>4</v>
      </c>
      <c r="S5" s="1">
        <v>9</v>
      </c>
      <c r="T5" s="1">
        <v>5</v>
      </c>
      <c r="U5" s="4"/>
      <c r="V5" s="4"/>
      <c r="W5" s="4"/>
      <c r="X5" s="5">
        <v>4</v>
      </c>
      <c r="Y5" s="16">
        <f t="shared" ref="Y5:Y14" si="2">IF(S5="","",((T5+U5+V5+W5)/S5))</f>
        <v>0.55555555555555558</v>
      </c>
      <c r="Z5" s="17">
        <f t="shared" ref="Z5:Z14" si="3">IF(S5="","",(W5/S5))</f>
        <v>0</v>
      </c>
      <c r="AA5" s="22"/>
      <c r="AB5" s="1">
        <f t="shared" ref="AB5:AB14" si="4">IF(ISNUMBER(AC5),S5-AC5+AA5,"")</f>
        <v>5</v>
      </c>
      <c r="AC5" s="1">
        <v>4</v>
      </c>
      <c r="AD5" s="1"/>
      <c r="AE5" s="4"/>
      <c r="AF5" s="4"/>
      <c r="AG5" s="4"/>
      <c r="AH5" s="5">
        <v>4</v>
      </c>
      <c r="AI5" s="16">
        <f t="shared" ref="AI5:AI14" si="5">IF(AC5="","",((AD5+AE5+AF5+AG5)/AC5))</f>
        <v>0</v>
      </c>
      <c r="AJ5" s="17">
        <f t="shared" ref="AJ5:AJ14" si="6">IF(AC5="","",(AG5/AC5))</f>
        <v>0</v>
      </c>
      <c r="AK5" s="22"/>
      <c r="AL5" s="1">
        <f t="shared" ref="AL5:AL14" si="7">IF(ISNUMBER(AM5),AC5-AM5+AK5,"")</f>
        <v>0</v>
      </c>
      <c r="AM5" s="1">
        <v>4</v>
      </c>
      <c r="AN5" s="1"/>
      <c r="AO5" s="4"/>
      <c r="AP5" s="4"/>
      <c r="AQ5" s="4"/>
      <c r="AR5" s="5">
        <v>4</v>
      </c>
      <c r="AS5" s="16">
        <f t="shared" ref="AS5:AS14" si="8">IF(AM5="","",((AN5+AO5+AP5+AQ5)/AM5))</f>
        <v>0</v>
      </c>
      <c r="AT5" s="17">
        <f t="shared" ref="AT5:AT14" si="9">IF(AM5="","",(AQ5/AM5))</f>
        <v>0</v>
      </c>
      <c r="AU5" s="22"/>
      <c r="AV5" s="1">
        <f t="shared" ref="AV5:AV14" si="10">IF(ISNUMBER(AW5),AM5-AW5+AU5,"")</f>
        <v>0</v>
      </c>
      <c r="AW5" s="1">
        <v>4</v>
      </c>
      <c r="AX5" s="1"/>
      <c r="AY5" s="4"/>
      <c r="AZ5" s="4"/>
      <c r="BA5" s="4"/>
      <c r="BB5" s="5">
        <v>4</v>
      </c>
      <c r="BC5" s="16">
        <f t="shared" ref="BC5:BC14" si="11">IF(AW5="","",((AX5+AY5+AZ5+BA5)/AW5))</f>
        <v>0</v>
      </c>
      <c r="BD5" s="17">
        <f t="shared" ref="BD5:BD14" si="12">IF(AW5="","",(BA5/AW5))</f>
        <v>0</v>
      </c>
      <c r="BE5" s="22"/>
      <c r="BF5" s="1">
        <f t="shared" ref="BF5:BF14" si="13">IF(ISNUMBER(BG5),AW5-BG5+BE5,"")</f>
        <v>0</v>
      </c>
      <c r="BG5" s="1">
        <v>4</v>
      </c>
      <c r="BH5" s="1"/>
      <c r="BI5" s="4"/>
      <c r="BJ5" s="4"/>
      <c r="BK5" s="4"/>
      <c r="BL5" s="5">
        <v>4</v>
      </c>
      <c r="BM5" s="16">
        <f t="shared" ref="BM5:BM14" si="14">IF(BG5="","",((BH5+BI5+BJ5+BK5)/BG5))</f>
        <v>0</v>
      </c>
      <c r="BN5" s="17">
        <f t="shared" ref="BN5:BN14" si="15">IF(BG5="","",(BK5/BG5))</f>
        <v>0</v>
      </c>
      <c r="BO5" s="22"/>
      <c r="BP5" s="1">
        <f t="shared" ref="BP5:BP14" si="16">IF(ISNUMBER(BQ5),BG5-BQ5+BO5,"")</f>
        <v>0</v>
      </c>
      <c r="BQ5" s="1">
        <v>4</v>
      </c>
      <c r="BR5" s="1"/>
      <c r="BS5" s="4"/>
      <c r="BT5" s="4"/>
      <c r="BU5" s="4"/>
      <c r="BV5" s="5">
        <v>4</v>
      </c>
      <c r="BW5" s="16">
        <f t="shared" ref="BW5:BW14" si="17">IF(BQ5="","",((BR5+BS5+BT5+BU5)/BQ5))</f>
        <v>0</v>
      </c>
      <c r="BX5" s="17">
        <f t="shared" ref="BX5:BX14" si="18">IF(BQ5="","",(BU5/BQ5))</f>
        <v>0</v>
      </c>
      <c r="BY5" s="22"/>
      <c r="BZ5" s="1">
        <f t="shared" ref="BZ5:BZ14" si="19">IF(ISNUMBER(CA5),BQ5-CA5+BY5,"")</f>
        <v>0</v>
      </c>
      <c r="CA5" s="1">
        <v>4</v>
      </c>
      <c r="CB5" s="1"/>
      <c r="CC5" s="4"/>
      <c r="CD5" s="4"/>
      <c r="CE5" s="4"/>
      <c r="CF5" s="5">
        <v>4</v>
      </c>
      <c r="CG5" s="16">
        <f t="shared" ref="CG5:CG14" si="20">IF(CA5="","",((CB5+CC5+CD5+CE5)/CA5))</f>
        <v>0</v>
      </c>
      <c r="CH5" s="17">
        <f t="shared" ref="CH5:CH14" si="21">IF(CA5="","",(CE5/CA5))</f>
        <v>0</v>
      </c>
      <c r="CI5" s="22"/>
      <c r="CJ5" s="1">
        <f t="shared" ref="CJ5:CJ14" si="22">IF(ISNUMBER(CK5),CA5-CK5+CI5,"")</f>
        <v>0</v>
      </c>
      <c r="CK5" s="1">
        <v>4</v>
      </c>
      <c r="CL5" s="1"/>
      <c r="CM5" s="4"/>
      <c r="CN5" s="4"/>
      <c r="CO5" s="4"/>
      <c r="CP5" s="5">
        <v>4</v>
      </c>
      <c r="CQ5" s="16">
        <f t="shared" ref="CQ5:CQ14" si="23">IF(CK5="","",((CL5+CM5+CN5+CO5)/CK5))</f>
        <v>0</v>
      </c>
      <c r="CR5" s="17">
        <f t="shared" ref="CR5:CR14" si="24">IF(CK5="","",(CO5/CK5))</f>
        <v>0</v>
      </c>
      <c r="CS5" s="22"/>
      <c r="CT5" s="1">
        <f t="shared" ref="CT5:CT14" si="25">IF(ISNUMBER(CU5),CK5-CU5+CS5,"")</f>
        <v>0</v>
      </c>
      <c r="CU5" s="1">
        <v>4</v>
      </c>
      <c r="CV5" s="1"/>
      <c r="CW5" s="4"/>
      <c r="CX5" s="4"/>
      <c r="CY5" s="4"/>
      <c r="CZ5" s="5">
        <v>4</v>
      </c>
      <c r="DA5" s="16">
        <f t="shared" ref="DA5:DA14" si="26">IF(CU5="","",((CV5+CW5+CX5+CY5)/CU5))</f>
        <v>0</v>
      </c>
      <c r="DB5" s="17">
        <f t="shared" ref="DB5:DB14" si="27">IF(CU5="","",(CY5/CU5))</f>
        <v>0</v>
      </c>
    </row>
    <row r="6" spans="1:106" ht="14" x14ac:dyDescent="0.15">
      <c r="B6" s="4" t="s">
        <v>22</v>
      </c>
      <c r="C6" s="2">
        <f t="shared" si="0"/>
        <v>23</v>
      </c>
      <c r="D6" s="2"/>
      <c r="E6" s="2"/>
      <c r="F6" s="8">
        <v>23</v>
      </c>
      <c r="G6" s="23"/>
      <c r="H6" s="1">
        <f t="shared" ref="H6:H14" si="28">IF(ISNUMBER(I6),F6-I6+G6,"")</f>
        <v>6</v>
      </c>
      <c r="I6" s="1">
        <v>17</v>
      </c>
      <c r="J6" s="1">
        <v>12</v>
      </c>
      <c r="K6" s="1"/>
      <c r="L6" s="1"/>
      <c r="M6" s="1"/>
      <c r="N6" s="1">
        <v>5</v>
      </c>
      <c r="O6" s="16">
        <f t="shared" ref="O6:O14" si="29">IF(I6="","",((J6+K6+L6+M6)/I6))</f>
        <v>0.70588235294117652</v>
      </c>
      <c r="P6" s="17">
        <f t="shared" ref="P6:P14" si="30">IF(I6="","",(M6/I6))</f>
        <v>0</v>
      </c>
      <c r="Q6" s="23"/>
      <c r="R6" s="1">
        <f t="shared" si="1"/>
        <v>6</v>
      </c>
      <c r="S6" s="1">
        <v>11</v>
      </c>
      <c r="T6" s="1">
        <v>4</v>
      </c>
      <c r="U6" s="1"/>
      <c r="V6" s="1"/>
      <c r="W6" s="1"/>
      <c r="X6" s="1">
        <v>7</v>
      </c>
      <c r="Y6" s="16">
        <f t="shared" si="2"/>
        <v>0.36363636363636365</v>
      </c>
      <c r="Z6" s="17">
        <f t="shared" si="3"/>
        <v>0</v>
      </c>
      <c r="AA6" s="23"/>
      <c r="AB6" s="1">
        <f t="shared" si="4"/>
        <v>3</v>
      </c>
      <c r="AC6" s="1">
        <v>8</v>
      </c>
      <c r="AD6" s="1"/>
      <c r="AE6" s="1"/>
      <c r="AF6" s="1"/>
      <c r="AG6" s="1"/>
      <c r="AH6" s="1">
        <v>8</v>
      </c>
      <c r="AI6" s="16">
        <f t="shared" si="5"/>
        <v>0</v>
      </c>
      <c r="AJ6" s="17">
        <f t="shared" si="6"/>
        <v>0</v>
      </c>
      <c r="AK6" s="23"/>
      <c r="AL6" s="1">
        <f t="shared" si="7"/>
        <v>0</v>
      </c>
      <c r="AM6" s="1">
        <v>8</v>
      </c>
      <c r="AN6" s="1"/>
      <c r="AO6" s="1"/>
      <c r="AP6" s="1"/>
      <c r="AQ6" s="1"/>
      <c r="AR6" s="1">
        <v>8</v>
      </c>
      <c r="AS6" s="16">
        <f t="shared" si="8"/>
        <v>0</v>
      </c>
      <c r="AT6" s="17">
        <f t="shared" si="9"/>
        <v>0</v>
      </c>
      <c r="AU6" s="23"/>
      <c r="AV6" s="1">
        <f t="shared" si="10"/>
        <v>-1</v>
      </c>
      <c r="AW6" s="1">
        <v>9</v>
      </c>
      <c r="AX6" s="1"/>
      <c r="AY6" s="1"/>
      <c r="AZ6" s="1"/>
      <c r="BA6" s="1"/>
      <c r="BB6" s="1">
        <v>9</v>
      </c>
      <c r="BC6" s="16">
        <f t="shared" si="11"/>
        <v>0</v>
      </c>
      <c r="BD6" s="17">
        <f t="shared" si="12"/>
        <v>0</v>
      </c>
      <c r="BE6" s="23"/>
      <c r="BF6" s="1">
        <f t="shared" si="13"/>
        <v>0</v>
      </c>
      <c r="BG6" s="1">
        <v>9</v>
      </c>
      <c r="BH6" s="1"/>
      <c r="BI6" s="1"/>
      <c r="BJ6" s="1"/>
      <c r="BK6" s="1"/>
      <c r="BL6" s="1">
        <v>9</v>
      </c>
      <c r="BM6" s="16">
        <f t="shared" si="14"/>
        <v>0</v>
      </c>
      <c r="BN6" s="17">
        <f t="shared" si="15"/>
        <v>0</v>
      </c>
      <c r="BO6" s="23"/>
      <c r="BP6" s="1">
        <f t="shared" si="16"/>
        <v>0</v>
      </c>
      <c r="BQ6" s="1">
        <v>9</v>
      </c>
      <c r="BR6" s="1"/>
      <c r="BS6" s="1"/>
      <c r="BT6" s="1"/>
      <c r="BU6" s="1"/>
      <c r="BV6" s="1">
        <v>9</v>
      </c>
      <c r="BW6" s="16">
        <f t="shared" si="17"/>
        <v>0</v>
      </c>
      <c r="BX6" s="17">
        <f t="shared" si="18"/>
        <v>0</v>
      </c>
      <c r="BY6" s="23"/>
      <c r="BZ6" s="1">
        <f t="shared" si="19"/>
        <v>0</v>
      </c>
      <c r="CA6" s="1">
        <v>9</v>
      </c>
      <c r="CB6" s="1"/>
      <c r="CC6" s="1"/>
      <c r="CD6" s="1"/>
      <c r="CE6" s="1"/>
      <c r="CF6" s="1">
        <v>9</v>
      </c>
      <c r="CG6" s="16">
        <f t="shared" si="20"/>
        <v>0</v>
      </c>
      <c r="CH6" s="17">
        <f t="shared" si="21"/>
        <v>0</v>
      </c>
      <c r="CI6" s="23"/>
      <c r="CJ6" s="1">
        <f t="shared" si="22"/>
        <v>0</v>
      </c>
      <c r="CK6" s="1">
        <v>9</v>
      </c>
      <c r="CL6" s="1"/>
      <c r="CM6" s="1"/>
      <c r="CN6" s="1"/>
      <c r="CO6" s="1"/>
      <c r="CP6" s="1">
        <v>9</v>
      </c>
      <c r="CQ6" s="16">
        <f t="shared" si="23"/>
        <v>0</v>
      </c>
      <c r="CR6" s="17">
        <f t="shared" si="24"/>
        <v>0</v>
      </c>
      <c r="CS6" s="23"/>
      <c r="CT6" s="1" t="str">
        <f t="shared" si="25"/>
        <v/>
      </c>
      <c r="CU6" s="1"/>
      <c r="CV6" s="1"/>
      <c r="CW6" s="1"/>
      <c r="CX6" s="1"/>
      <c r="CY6" s="1"/>
      <c r="CZ6" s="1"/>
      <c r="DA6" s="16" t="str">
        <f t="shared" si="26"/>
        <v/>
      </c>
      <c r="DB6" s="17" t="str">
        <f t="shared" si="27"/>
        <v/>
      </c>
    </row>
    <row r="7" spans="1:106" ht="14" x14ac:dyDescent="0.15">
      <c r="B7" s="4" t="s">
        <v>23</v>
      </c>
      <c r="C7" s="2">
        <f t="shared" si="0"/>
        <v>11</v>
      </c>
      <c r="D7" s="2"/>
      <c r="E7" s="2"/>
      <c r="F7" s="8">
        <v>11</v>
      </c>
      <c r="G7" s="23"/>
      <c r="H7" s="1">
        <f t="shared" si="28"/>
        <v>3</v>
      </c>
      <c r="I7" s="1">
        <v>8</v>
      </c>
      <c r="J7" s="1">
        <v>6</v>
      </c>
      <c r="K7" s="1"/>
      <c r="L7" s="1"/>
      <c r="M7" s="1"/>
      <c r="N7" s="1">
        <v>2</v>
      </c>
      <c r="O7" s="16">
        <f t="shared" si="29"/>
        <v>0.75</v>
      </c>
      <c r="P7" s="17">
        <f t="shared" si="30"/>
        <v>0</v>
      </c>
      <c r="Q7" s="23"/>
      <c r="R7" s="1">
        <f t="shared" si="1"/>
        <v>5</v>
      </c>
      <c r="S7" s="1">
        <v>3</v>
      </c>
      <c r="T7" s="1">
        <v>1</v>
      </c>
      <c r="U7" s="1"/>
      <c r="V7" s="1"/>
      <c r="W7" s="1"/>
      <c r="X7" s="1">
        <v>2</v>
      </c>
      <c r="Y7" s="16">
        <f t="shared" si="2"/>
        <v>0.33333333333333331</v>
      </c>
      <c r="Z7" s="17">
        <f t="shared" si="3"/>
        <v>0</v>
      </c>
      <c r="AA7" s="23"/>
      <c r="AB7" s="1">
        <f t="shared" si="4"/>
        <v>1</v>
      </c>
      <c r="AC7" s="1">
        <v>2</v>
      </c>
      <c r="AD7" s="1"/>
      <c r="AE7" s="1"/>
      <c r="AF7" s="1"/>
      <c r="AG7" s="1"/>
      <c r="AH7" s="1">
        <v>2</v>
      </c>
      <c r="AI7" s="16">
        <f t="shared" si="5"/>
        <v>0</v>
      </c>
      <c r="AJ7" s="17">
        <f t="shared" si="6"/>
        <v>0</v>
      </c>
      <c r="AK7" s="23"/>
      <c r="AL7" s="1">
        <f t="shared" si="7"/>
        <v>-1</v>
      </c>
      <c r="AM7" s="1">
        <v>3</v>
      </c>
      <c r="AN7" s="1"/>
      <c r="AO7" s="1"/>
      <c r="AP7" s="1"/>
      <c r="AQ7" s="1"/>
      <c r="AR7" s="1">
        <v>3</v>
      </c>
      <c r="AS7" s="16">
        <f t="shared" si="8"/>
        <v>0</v>
      </c>
      <c r="AT7" s="17">
        <f t="shared" si="9"/>
        <v>0</v>
      </c>
      <c r="AU7" s="23"/>
      <c r="AV7" s="1">
        <f t="shared" si="10"/>
        <v>0</v>
      </c>
      <c r="AW7" s="1">
        <v>3</v>
      </c>
      <c r="AX7" s="1"/>
      <c r="AY7" s="1"/>
      <c r="AZ7" s="1"/>
      <c r="BA7" s="1"/>
      <c r="BB7" s="1">
        <v>3</v>
      </c>
      <c r="BC7" s="16">
        <f t="shared" si="11"/>
        <v>0</v>
      </c>
      <c r="BD7" s="17">
        <f t="shared" si="12"/>
        <v>0</v>
      </c>
      <c r="BE7" s="23"/>
      <c r="BF7" s="1">
        <f t="shared" si="13"/>
        <v>0</v>
      </c>
      <c r="BG7" s="1">
        <v>3</v>
      </c>
      <c r="BH7" s="1"/>
      <c r="BI7" s="1"/>
      <c r="BJ7" s="1"/>
      <c r="BK7" s="1"/>
      <c r="BL7" s="1">
        <v>3</v>
      </c>
      <c r="BM7" s="16">
        <f t="shared" si="14"/>
        <v>0</v>
      </c>
      <c r="BN7" s="17">
        <f t="shared" si="15"/>
        <v>0</v>
      </c>
      <c r="BO7" s="23"/>
      <c r="BP7" s="1">
        <f t="shared" si="16"/>
        <v>0</v>
      </c>
      <c r="BQ7" s="1">
        <v>3</v>
      </c>
      <c r="BR7" s="1"/>
      <c r="BS7" s="1"/>
      <c r="BT7" s="1"/>
      <c r="BU7" s="1"/>
      <c r="BV7" s="1">
        <v>3</v>
      </c>
      <c r="BW7" s="16">
        <f t="shared" si="17"/>
        <v>0</v>
      </c>
      <c r="BX7" s="17">
        <f t="shared" si="18"/>
        <v>0</v>
      </c>
      <c r="BY7" s="23"/>
      <c r="BZ7" s="1">
        <f t="shared" si="19"/>
        <v>0</v>
      </c>
      <c r="CA7" s="1">
        <v>3</v>
      </c>
      <c r="CB7" s="1"/>
      <c r="CC7" s="1"/>
      <c r="CD7" s="1"/>
      <c r="CE7" s="1"/>
      <c r="CF7" s="1">
        <v>3</v>
      </c>
      <c r="CG7" s="16">
        <f t="shared" si="20"/>
        <v>0</v>
      </c>
      <c r="CH7" s="17">
        <f t="shared" si="21"/>
        <v>0</v>
      </c>
      <c r="CI7" s="23"/>
      <c r="CJ7" s="1" t="str">
        <f t="shared" si="22"/>
        <v/>
      </c>
      <c r="CK7" s="1"/>
      <c r="CL7" s="1"/>
      <c r="CM7" s="1"/>
      <c r="CN7" s="1"/>
      <c r="CO7" s="1"/>
      <c r="CP7" s="1"/>
      <c r="CQ7" s="16" t="str">
        <f t="shared" si="23"/>
        <v/>
      </c>
      <c r="CR7" s="17" t="str">
        <f t="shared" si="24"/>
        <v/>
      </c>
      <c r="CS7" s="23"/>
      <c r="CT7" s="1" t="str">
        <f t="shared" si="25"/>
        <v/>
      </c>
      <c r="CU7" s="1"/>
      <c r="CV7" s="1"/>
      <c r="CW7" s="1"/>
      <c r="CX7" s="1"/>
      <c r="CY7" s="1"/>
      <c r="CZ7" s="1"/>
      <c r="DA7" s="16" t="str">
        <f t="shared" si="26"/>
        <v/>
      </c>
      <c r="DB7" s="17" t="str">
        <f t="shared" si="27"/>
        <v/>
      </c>
    </row>
    <row r="8" spans="1:106" ht="14" x14ac:dyDescent="0.15">
      <c r="B8" s="4" t="s">
        <v>24</v>
      </c>
      <c r="C8" s="2">
        <f t="shared" si="0"/>
        <v>14</v>
      </c>
      <c r="D8" s="2"/>
      <c r="E8" s="2"/>
      <c r="F8" s="8">
        <v>14</v>
      </c>
      <c r="G8" s="23"/>
      <c r="H8" s="1">
        <f t="shared" si="28"/>
        <v>8</v>
      </c>
      <c r="I8" s="1">
        <v>6</v>
      </c>
      <c r="J8" s="1">
        <v>4</v>
      </c>
      <c r="K8" s="1"/>
      <c r="L8" s="1"/>
      <c r="M8" s="1"/>
      <c r="N8" s="1">
        <v>2</v>
      </c>
      <c r="O8" s="16">
        <f t="shared" si="29"/>
        <v>0.66666666666666663</v>
      </c>
      <c r="P8" s="17">
        <f t="shared" si="30"/>
        <v>0</v>
      </c>
      <c r="Q8" s="23"/>
      <c r="R8" s="1">
        <f t="shared" si="1"/>
        <v>3</v>
      </c>
      <c r="S8" s="1">
        <v>3</v>
      </c>
      <c r="T8" s="1"/>
      <c r="U8" s="1"/>
      <c r="V8" s="1"/>
      <c r="W8" s="1"/>
      <c r="X8" s="1">
        <v>3</v>
      </c>
      <c r="Y8" s="16">
        <f t="shared" si="2"/>
        <v>0</v>
      </c>
      <c r="Z8" s="17">
        <f t="shared" si="3"/>
        <v>0</v>
      </c>
      <c r="AA8" s="23"/>
      <c r="AB8" s="1">
        <f t="shared" si="4"/>
        <v>1</v>
      </c>
      <c r="AC8" s="1">
        <v>2</v>
      </c>
      <c r="AD8" s="1"/>
      <c r="AE8" s="1"/>
      <c r="AF8" s="1"/>
      <c r="AG8" s="1"/>
      <c r="AH8" s="1">
        <v>2</v>
      </c>
      <c r="AI8" s="16">
        <f t="shared" si="5"/>
        <v>0</v>
      </c>
      <c r="AJ8" s="17">
        <f t="shared" si="6"/>
        <v>0</v>
      </c>
      <c r="AK8" s="23">
        <v>1</v>
      </c>
      <c r="AL8" s="1">
        <f t="shared" si="7"/>
        <v>0</v>
      </c>
      <c r="AM8" s="1">
        <v>3</v>
      </c>
      <c r="AN8" s="1"/>
      <c r="AO8" s="1">
        <v>1</v>
      </c>
      <c r="AP8" s="1"/>
      <c r="AQ8" s="1"/>
      <c r="AR8" s="1">
        <v>2</v>
      </c>
      <c r="AS8" s="16">
        <f t="shared" si="8"/>
        <v>0.33333333333333331</v>
      </c>
      <c r="AT8" s="17">
        <f t="shared" si="9"/>
        <v>0</v>
      </c>
      <c r="AU8" s="23"/>
      <c r="AV8" s="1">
        <f t="shared" si="10"/>
        <v>0</v>
      </c>
      <c r="AW8" s="1">
        <v>3</v>
      </c>
      <c r="AX8" s="1"/>
      <c r="AY8" s="1"/>
      <c r="AZ8" s="1"/>
      <c r="BA8" s="1"/>
      <c r="BB8" s="1">
        <v>3</v>
      </c>
      <c r="BC8" s="16">
        <f t="shared" si="11"/>
        <v>0</v>
      </c>
      <c r="BD8" s="17">
        <f t="shared" si="12"/>
        <v>0</v>
      </c>
      <c r="BE8" s="23"/>
      <c r="BF8" s="1">
        <f t="shared" si="13"/>
        <v>0</v>
      </c>
      <c r="BG8" s="1">
        <v>3</v>
      </c>
      <c r="BH8" s="1"/>
      <c r="BI8" s="1"/>
      <c r="BJ8" s="1"/>
      <c r="BK8" s="1"/>
      <c r="BL8" s="1">
        <v>3</v>
      </c>
      <c r="BM8" s="16">
        <f t="shared" si="14"/>
        <v>0</v>
      </c>
      <c r="BN8" s="17">
        <f t="shared" si="15"/>
        <v>0</v>
      </c>
      <c r="BO8" s="23"/>
      <c r="BP8" s="1">
        <f t="shared" si="16"/>
        <v>0</v>
      </c>
      <c r="BQ8" s="1">
        <v>3</v>
      </c>
      <c r="BR8" s="1"/>
      <c r="BS8" s="1"/>
      <c r="BT8" s="1"/>
      <c r="BU8" s="1"/>
      <c r="BV8" s="1">
        <v>3</v>
      </c>
      <c r="BW8" s="16">
        <f t="shared" si="17"/>
        <v>0</v>
      </c>
      <c r="BX8" s="17">
        <f t="shared" si="18"/>
        <v>0</v>
      </c>
      <c r="BY8" s="23"/>
      <c r="BZ8" s="1" t="str">
        <f t="shared" si="19"/>
        <v/>
      </c>
      <c r="CA8" s="1"/>
      <c r="CB8" s="1"/>
      <c r="CC8" s="1"/>
      <c r="CD8" s="1"/>
      <c r="CE8" s="1"/>
      <c r="CF8" s="1"/>
      <c r="CG8" s="16" t="str">
        <f t="shared" si="20"/>
        <v/>
      </c>
      <c r="CH8" s="17" t="str">
        <f t="shared" si="21"/>
        <v/>
      </c>
      <c r="CI8" s="23"/>
      <c r="CJ8" s="1" t="str">
        <f t="shared" si="22"/>
        <v/>
      </c>
      <c r="CK8" s="1"/>
      <c r="CL8" s="1"/>
      <c r="CM8" s="1"/>
      <c r="CN8" s="1"/>
      <c r="CO8" s="1"/>
      <c r="CP8" s="1"/>
      <c r="CQ8" s="16" t="str">
        <f t="shared" si="23"/>
        <v/>
      </c>
      <c r="CR8" s="17" t="str">
        <f t="shared" si="24"/>
        <v/>
      </c>
      <c r="CS8" s="23"/>
      <c r="CT8" s="1" t="str">
        <f t="shared" si="25"/>
        <v/>
      </c>
      <c r="CU8" s="1"/>
      <c r="CV8" s="1"/>
      <c r="CW8" s="1"/>
      <c r="CX8" s="1"/>
      <c r="CY8" s="1"/>
      <c r="CZ8" s="1"/>
      <c r="DA8" s="16" t="str">
        <f t="shared" si="26"/>
        <v/>
      </c>
      <c r="DB8" s="17" t="str">
        <f t="shared" si="27"/>
        <v/>
      </c>
    </row>
    <row r="9" spans="1:106" ht="14" x14ac:dyDescent="0.15">
      <c r="B9" s="4" t="s">
        <v>25</v>
      </c>
      <c r="C9" s="2">
        <f t="shared" si="0"/>
        <v>22</v>
      </c>
      <c r="D9" s="2"/>
      <c r="E9" s="2"/>
      <c r="F9" s="8">
        <v>22</v>
      </c>
      <c r="G9" s="23">
        <v>1</v>
      </c>
      <c r="H9" s="1">
        <f t="shared" si="28"/>
        <v>12</v>
      </c>
      <c r="I9" s="1">
        <v>11</v>
      </c>
      <c r="J9" s="1">
        <v>4</v>
      </c>
      <c r="K9" s="1"/>
      <c r="L9" s="1">
        <v>1</v>
      </c>
      <c r="M9" s="1"/>
      <c r="N9" s="1">
        <v>6</v>
      </c>
      <c r="O9" s="16">
        <f t="shared" si="29"/>
        <v>0.45454545454545453</v>
      </c>
      <c r="P9" s="17">
        <f t="shared" si="30"/>
        <v>0</v>
      </c>
      <c r="Q9" s="23">
        <v>2</v>
      </c>
      <c r="R9" s="1">
        <f t="shared" si="1"/>
        <v>1</v>
      </c>
      <c r="S9" s="1">
        <v>12</v>
      </c>
      <c r="T9" s="1">
        <v>3</v>
      </c>
      <c r="U9" s="1"/>
      <c r="V9" s="1"/>
      <c r="W9" s="1"/>
      <c r="X9" s="1">
        <v>9</v>
      </c>
      <c r="Y9" s="16">
        <f t="shared" si="2"/>
        <v>0.25</v>
      </c>
      <c r="Z9" s="17">
        <f t="shared" si="3"/>
        <v>0</v>
      </c>
      <c r="AA9" s="23"/>
      <c r="AB9" s="1">
        <f t="shared" si="4"/>
        <v>1</v>
      </c>
      <c r="AC9" s="1">
        <v>11</v>
      </c>
      <c r="AD9" s="1">
        <v>2</v>
      </c>
      <c r="AE9" s="1"/>
      <c r="AF9" s="1"/>
      <c r="AG9" s="1"/>
      <c r="AH9" s="1">
        <v>9</v>
      </c>
      <c r="AI9" s="16">
        <f t="shared" si="5"/>
        <v>0.18181818181818182</v>
      </c>
      <c r="AJ9" s="17">
        <f t="shared" si="6"/>
        <v>0</v>
      </c>
      <c r="AK9" s="23"/>
      <c r="AL9" s="1">
        <f t="shared" si="7"/>
        <v>2</v>
      </c>
      <c r="AM9" s="1">
        <v>9</v>
      </c>
      <c r="AN9" s="1"/>
      <c r="AO9" s="1"/>
      <c r="AP9" s="1"/>
      <c r="AQ9" s="1"/>
      <c r="AR9" s="1">
        <v>9</v>
      </c>
      <c r="AS9" s="16">
        <f t="shared" si="8"/>
        <v>0</v>
      </c>
      <c r="AT9" s="17">
        <f t="shared" si="9"/>
        <v>0</v>
      </c>
      <c r="AU9" s="23"/>
      <c r="AV9" s="1">
        <f t="shared" si="10"/>
        <v>0</v>
      </c>
      <c r="AW9" s="1">
        <v>9</v>
      </c>
      <c r="AX9" s="1"/>
      <c r="AY9" s="1"/>
      <c r="AZ9" s="1"/>
      <c r="BA9" s="1"/>
      <c r="BB9" s="1">
        <v>9</v>
      </c>
      <c r="BC9" s="16">
        <f t="shared" si="11"/>
        <v>0</v>
      </c>
      <c r="BD9" s="17">
        <f t="shared" si="12"/>
        <v>0</v>
      </c>
      <c r="BE9" s="23"/>
      <c r="BF9" s="1">
        <f t="shared" si="13"/>
        <v>0</v>
      </c>
      <c r="BG9" s="1">
        <v>9</v>
      </c>
      <c r="BH9" s="1"/>
      <c r="BI9" s="1"/>
      <c r="BJ9" s="1"/>
      <c r="BK9" s="1"/>
      <c r="BL9" s="1">
        <v>9</v>
      </c>
      <c r="BM9" s="16">
        <f t="shared" si="14"/>
        <v>0</v>
      </c>
      <c r="BN9" s="17">
        <f t="shared" si="15"/>
        <v>0</v>
      </c>
      <c r="BO9" s="23"/>
      <c r="BP9" s="1" t="str">
        <f t="shared" si="16"/>
        <v/>
      </c>
      <c r="BQ9" s="1"/>
      <c r="BR9" s="1"/>
      <c r="BS9" s="1"/>
      <c r="BT9" s="1"/>
      <c r="BU9" s="1"/>
      <c r="BV9" s="1"/>
      <c r="BW9" s="16" t="str">
        <f t="shared" si="17"/>
        <v/>
      </c>
      <c r="BX9" s="17" t="str">
        <f t="shared" si="18"/>
        <v/>
      </c>
      <c r="BY9" s="23"/>
      <c r="BZ9" s="1" t="str">
        <f t="shared" si="19"/>
        <v/>
      </c>
      <c r="CA9" s="1"/>
      <c r="CB9" s="1"/>
      <c r="CC9" s="1"/>
      <c r="CD9" s="1"/>
      <c r="CE9" s="1"/>
      <c r="CF9" s="1"/>
      <c r="CG9" s="16" t="str">
        <f t="shared" si="20"/>
        <v/>
      </c>
      <c r="CH9" s="17" t="str">
        <f t="shared" si="21"/>
        <v/>
      </c>
      <c r="CI9" s="23"/>
      <c r="CJ9" s="1" t="str">
        <f t="shared" si="22"/>
        <v/>
      </c>
      <c r="CK9" s="1"/>
      <c r="CL9" s="1"/>
      <c r="CM9" s="1"/>
      <c r="CN9" s="1"/>
      <c r="CO9" s="1"/>
      <c r="CP9" s="1"/>
      <c r="CQ9" s="16" t="str">
        <f t="shared" si="23"/>
        <v/>
      </c>
      <c r="CR9" s="17" t="str">
        <f t="shared" si="24"/>
        <v/>
      </c>
      <c r="CS9" s="23"/>
      <c r="CT9" s="1" t="str">
        <f t="shared" si="25"/>
        <v/>
      </c>
      <c r="CU9" s="1"/>
      <c r="CV9" s="1"/>
      <c r="CW9" s="1"/>
      <c r="CX9" s="1"/>
      <c r="CY9" s="1"/>
      <c r="CZ9" s="1"/>
      <c r="DA9" s="16" t="str">
        <f t="shared" si="26"/>
        <v/>
      </c>
      <c r="DB9" s="17" t="str">
        <f t="shared" si="27"/>
        <v/>
      </c>
    </row>
    <row r="10" spans="1:106" ht="14" x14ac:dyDescent="0.15">
      <c r="B10" s="4" t="s">
        <v>26</v>
      </c>
      <c r="C10" s="2">
        <f t="shared" si="0"/>
        <v>29</v>
      </c>
      <c r="D10" s="2"/>
      <c r="E10" s="2"/>
      <c r="F10" s="8">
        <v>29</v>
      </c>
      <c r="G10" s="23">
        <v>2</v>
      </c>
      <c r="H10" s="1">
        <f t="shared" si="28"/>
        <v>12</v>
      </c>
      <c r="I10" s="1">
        <v>19</v>
      </c>
      <c r="J10" s="1">
        <v>14</v>
      </c>
      <c r="K10" s="1"/>
      <c r="L10" s="1">
        <v>2</v>
      </c>
      <c r="M10" s="1"/>
      <c r="N10" s="1">
        <v>3</v>
      </c>
      <c r="O10" s="16">
        <f t="shared" si="29"/>
        <v>0.84210526315789469</v>
      </c>
      <c r="P10" s="17">
        <f t="shared" si="30"/>
        <v>0</v>
      </c>
      <c r="Q10" s="23">
        <v>1</v>
      </c>
      <c r="R10" s="1">
        <f t="shared" si="1"/>
        <v>8</v>
      </c>
      <c r="S10" s="1">
        <v>12</v>
      </c>
      <c r="T10" s="1">
        <v>2</v>
      </c>
      <c r="U10" s="1"/>
      <c r="V10" s="1">
        <v>5</v>
      </c>
      <c r="W10" s="1"/>
      <c r="X10" s="1">
        <v>5</v>
      </c>
      <c r="Y10" s="16">
        <f t="shared" si="2"/>
        <v>0.58333333333333337</v>
      </c>
      <c r="Z10" s="17">
        <f t="shared" si="3"/>
        <v>0</v>
      </c>
      <c r="AA10" s="23"/>
      <c r="AB10" s="1">
        <f t="shared" si="4"/>
        <v>1</v>
      </c>
      <c r="AC10" s="1">
        <v>11</v>
      </c>
      <c r="AD10" s="1"/>
      <c r="AE10" s="1"/>
      <c r="AF10" s="1">
        <v>1</v>
      </c>
      <c r="AG10" s="1"/>
      <c r="AH10" s="1">
        <v>10</v>
      </c>
      <c r="AI10" s="16">
        <f t="shared" si="5"/>
        <v>9.0909090909090912E-2</v>
      </c>
      <c r="AJ10" s="17">
        <f t="shared" si="6"/>
        <v>0</v>
      </c>
      <c r="AK10" s="23"/>
      <c r="AL10" s="1">
        <f t="shared" si="7"/>
        <v>1</v>
      </c>
      <c r="AM10" s="1">
        <v>10</v>
      </c>
      <c r="AN10" s="1"/>
      <c r="AO10" s="1"/>
      <c r="AP10" s="1"/>
      <c r="AQ10" s="1"/>
      <c r="AR10" s="1">
        <v>10</v>
      </c>
      <c r="AS10" s="16">
        <f t="shared" si="8"/>
        <v>0</v>
      </c>
      <c r="AT10" s="17">
        <f t="shared" si="9"/>
        <v>0</v>
      </c>
      <c r="AU10" s="23"/>
      <c r="AV10" s="1">
        <f t="shared" si="10"/>
        <v>0</v>
      </c>
      <c r="AW10" s="1">
        <v>10</v>
      </c>
      <c r="AX10" s="1"/>
      <c r="AY10" s="1"/>
      <c r="AZ10" s="1"/>
      <c r="BA10" s="1"/>
      <c r="BB10" s="1">
        <v>10</v>
      </c>
      <c r="BC10" s="16">
        <f t="shared" si="11"/>
        <v>0</v>
      </c>
      <c r="BD10" s="17">
        <f t="shared" si="12"/>
        <v>0</v>
      </c>
      <c r="BE10" s="23"/>
      <c r="BF10" s="1" t="str">
        <f t="shared" si="13"/>
        <v/>
      </c>
      <c r="BG10" s="1"/>
      <c r="BH10" s="1"/>
      <c r="BI10" s="1"/>
      <c r="BJ10" s="1"/>
      <c r="BK10" s="1"/>
      <c r="BL10" s="1"/>
      <c r="BM10" s="16" t="str">
        <f t="shared" si="14"/>
        <v/>
      </c>
      <c r="BN10" s="17" t="str">
        <f t="shared" si="15"/>
        <v/>
      </c>
      <c r="BO10" s="23"/>
      <c r="BP10" s="1" t="str">
        <f t="shared" si="16"/>
        <v/>
      </c>
      <c r="BQ10" s="1"/>
      <c r="BR10" s="1"/>
      <c r="BS10" s="1"/>
      <c r="BT10" s="1"/>
      <c r="BU10" s="1"/>
      <c r="BV10" s="1"/>
      <c r="BW10" s="16" t="str">
        <f t="shared" si="17"/>
        <v/>
      </c>
      <c r="BX10" s="17" t="str">
        <f t="shared" si="18"/>
        <v/>
      </c>
      <c r="BY10" s="23"/>
      <c r="BZ10" s="1" t="str">
        <f t="shared" si="19"/>
        <v/>
      </c>
      <c r="CA10" s="1"/>
      <c r="CB10" s="1"/>
      <c r="CC10" s="1"/>
      <c r="CD10" s="1"/>
      <c r="CE10" s="1"/>
      <c r="CF10" s="1"/>
      <c r="CG10" s="16" t="str">
        <f t="shared" si="20"/>
        <v/>
      </c>
      <c r="CH10" s="17" t="str">
        <f t="shared" si="21"/>
        <v/>
      </c>
      <c r="CI10" s="23"/>
      <c r="CJ10" s="1" t="str">
        <f t="shared" si="22"/>
        <v/>
      </c>
      <c r="CK10" s="1"/>
      <c r="CL10" s="1"/>
      <c r="CM10" s="1"/>
      <c r="CN10" s="1"/>
      <c r="CO10" s="1"/>
      <c r="CP10" s="1"/>
      <c r="CQ10" s="16" t="str">
        <f t="shared" si="23"/>
        <v/>
      </c>
      <c r="CR10" s="17" t="str">
        <f t="shared" si="24"/>
        <v/>
      </c>
      <c r="CS10" s="23"/>
      <c r="CT10" s="1" t="str">
        <f t="shared" si="25"/>
        <v/>
      </c>
      <c r="CU10" s="1"/>
      <c r="CV10" s="1"/>
      <c r="CW10" s="1"/>
      <c r="CX10" s="1"/>
      <c r="CY10" s="1"/>
      <c r="CZ10" s="1"/>
      <c r="DA10" s="16" t="str">
        <f t="shared" si="26"/>
        <v/>
      </c>
      <c r="DB10" s="17" t="str">
        <f t="shared" si="27"/>
        <v/>
      </c>
    </row>
    <row r="11" spans="1:106" ht="14" x14ac:dyDescent="0.15">
      <c r="B11" s="4" t="s">
        <v>27</v>
      </c>
      <c r="C11" s="2">
        <f t="shared" si="0"/>
        <v>32</v>
      </c>
      <c r="D11" s="2"/>
      <c r="E11" s="2"/>
      <c r="F11" s="8">
        <v>32</v>
      </c>
      <c r="G11" s="23"/>
      <c r="H11" s="1">
        <f t="shared" si="28"/>
        <v>18</v>
      </c>
      <c r="I11" s="1">
        <v>14</v>
      </c>
      <c r="J11" s="1">
        <v>8</v>
      </c>
      <c r="K11" s="1"/>
      <c r="L11" s="1">
        <v>2</v>
      </c>
      <c r="M11" s="1"/>
      <c r="N11" s="1">
        <v>4</v>
      </c>
      <c r="O11" s="16">
        <f t="shared" si="29"/>
        <v>0.7142857142857143</v>
      </c>
      <c r="P11" s="17">
        <f t="shared" si="30"/>
        <v>0</v>
      </c>
      <c r="Q11" s="23">
        <v>2</v>
      </c>
      <c r="R11" s="1">
        <f t="shared" si="1"/>
        <v>7</v>
      </c>
      <c r="S11" s="1">
        <v>9</v>
      </c>
      <c r="T11" s="1">
        <v>3</v>
      </c>
      <c r="U11" s="1"/>
      <c r="V11" s="1"/>
      <c r="W11" s="1"/>
      <c r="X11" s="1">
        <v>6</v>
      </c>
      <c r="Y11" s="16">
        <f t="shared" si="2"/>
        <v>0.33333333333333331</v>
      </c>
      <c r="Z11" s="17">
        <f t="shared" si="3"/>
        <v>0</v>
      </c>
      <c r="AA11" s="23"/>
      <c r="AB11" s="1">
        <f t="shared" si="4"/>
        <v>1</v>
      </c>
      <c r="AC11" s="1">
        <v>8</v>
      </c>
      <c r="AD11" s="1"/>
      <c r="AE11" s="1"/>
      <c r="AF11" s="1"/>
      <c r="AG11" s="1"/>
      <c r="AH11" s="1">
        <v>8</v>
      </c>
      <c r="AI11" s="16">
        <f t="shared" si="5"/>
        <v>0</v>
      </c>
      <c r="AJ11" s="17">
        <f t="shared" si="6"/>
        <v>0</v>
      </c>
      <c r="AK11" s="23"/>
      <c r="AL11" s="1">
        <f t="shared" si="7"/>
        <v>0</v>
      </c>
      <c r="AM11" s="1">
        <v>8</v>
      </c>
      <c r="AN11" s="1"/>
      <c r="AO11" s="1"/>
      <c r="AP11" s="1"/>
      <c r="AQ11" s="1"/>
      <c r="AR11" s="1">
        <v>8</v>
      </c>
      <c r="AS11" s="16">
        <f t="shared" si="8"/>
        <v>0</v>
      </c>
      <c r="AT11" s="17">
        <f t="shared" si="9"/>
        <v>0</v>
      </c>
      <c r="AU11" s="23"/>
      <c r="AV11" s="1" t="str">
        <f t="shared" si="10"/>
        <v/>
      </c>
      <c r="AW11" s="1"/>
      <c r="AX11" s="1"/>
      <c r="AY11" s="1"/>
      <c r="AZ11" s="1"/>
      <c r="BA11" s="1"/>
      <c r="BB11" s="1"/>
      <c r="BC11" s="16" t="str">
        <f t="shared" si="11"/>
        <v/>
      </c>
      <c r="BD11" s="17" t="str">
        <f t="shared" si="12"/>
        <v/>
      </c>
      <c r="BE11" s="23"/>
      <c r="BF11" s="1" t="str">
        <f t="shared" si="13"/>
        <v/>
      </c>
      <c r="BG11" s="1"/>
      <c r="BH11" s="1"/>
      <c r="BI11" s="1"/>
      <c r="BJ11" s="1"/>
      <c r="BK11" s="1"/>
      <c r="BL11" s="1"/>
      <c r="BM11" s="16" t="str">
        <f t="shared" si="14"/>
        <v/>
      </c>
      <c r="BN11" s="17" t="str">
        <f t="shared" si="15"/>
        <v/>
      </c>
      <c r="BO11" s="23"/>
      <c r="BP11" s="1" t="str">
        <f t="shared" si="16"/>
        <v/>
      </c>
      <c r="BQ11" s="1"/>
      <c r="BR11" s="1"/>
      <c r="BS11" s="1"/>
      <c r="BT11" s="1"/>
      <c r="BU11" s="1"/>
      <c r="BV11" s="1"/>
      <c r="BW11" s="16" t="str">
        <f t="shared" si="17"/>
        <v/>
      </c>
      <c r="BX11" s="17" t="str">
        <f t="shared" si="18"/>
        <v/>
      </c>
      <c r="BY11" s="23"/>
      <c r="BZ11" s="1" t="str">
        <f t="shared" si="19"/>
        <v/>
      </c>
      <c r="CA11" s="1"/>
      <c r="CB11" s="1"/>
      <c r="CC11" s="1"/>
      <c r="CD11" s="1"/>
      <c r="CE11" s="1"/>
      <c r="CF11" s="1"/>
      <c r="CG11" s="16" t="str">
        <f t="shared" si="20"/>
        <v/>
      </c>
      <c r="CH11" s="17" t="str">
        <f t="shared" si="21"/>
        <v/>
      </c>
      <c r="CI11" s="23"/>
      <c r="CJ11" s="1" t="str">
        <f t="shared" si="22"/>
        <v/>
      </c>
      <c r="CK11" s="1"/>
      <c r="CL11" s="1"/>
      <c r="CM11" s="1"/>
      <c r="CN11" s="1"/>
      <c r="CO11" s="1"/>
      <c r="CP11" s="1"/>
      <c r="CQ11" s="16" t="str">
        <f t="shared" si="23"/>
        <v/>
      </c>
      <c r="CR11" s="17" t="str">
        <f t="shared" si="24"/>
        <v/>
      </c>
      <c r="CS11" s="23"/>
      <c r="CT11" s="1" t="str">
        <f t="shared" si="25"/>
        <v/>
      </c>
      <c r="CU11" s="1"/>
      <c r="CV11" s="1"/>
      <c r="CW11" s="1"/>
      <c r="CX11" s="1"/>
      <c r="CY11" s="1"/>
      <c r="CZ11" s="1"/>
      <c r="DA11" s="16" t="str">
        <f t="shared" si="26"/>
        <v/>
      </c>
      <c r="DB11" s="17" t="str">
        <f t="shared" si="27"/>
        <v/>
      </c>
    </row>
    <row r="12" spans="1:106" ht="14" x14ac:dyDescent="0.15">
      <c r="B12" s="4" t="s">
        <v>47</v>
      </c>
      <c r="C12" s="2">
        <f t="shared" si="0"/>
        <v>15</v>
      </c>
      <c r="D12" s="2"/>
      <c r="E12" s="2"/>
      <c r="F12" s="8">
        <v>15</v>
      </c>
      <c r="G12" s="23">
        <v>1</v>
      </c>
      <c r="H12" s="1">
        <f t="shared" si="28"/>
        <v>12</v>
      </c>
      <c r="I12" s="1">
        <v>4</v>
      </c>
      <c r="J12" s="1">
        <v>4</v>
      </c>
      <c r="K12" s="1"/>
      <c r="L12" s="1"/>
      <c r="M12" s="1"/>
      <c r="N12" s="1"/>
      <c r="O12" s="18">
        <f t="shared" si="29"/>
        <v>1</v>
      </c>
      <c r="P12" s="19">
        <f t="shared" si="30"/>
        <v>0</v>
      </c>
      <c r="Q12" s="23"/>
      <c r="R12" s="1" t="str">
        <f t="shared" si="1"/>
        <v/>
      </c>
      <c r="S12" s="1"/>
      <c r="T12" s="1"/>
      <c r="U12" s="1"/>
      <c r="V12" s="1"/>
      <c r="W12" s="1"/>
      <c r="X12" s="1"/>
      <c r="Y12" s="18" t="str">
        <f t="shared" si="2"/>
        <v/>
      </c>
      <c r="Z12" s="19" t="str">
        <f t="shared" si="3"/>
        <v/>
      </c>
      <c r="AA12" s="23"/>
      <c r="AB12" s="1" t="str">
        <f t="shared" si="4"/>
        <v/>
      </c>
      <c r="AC12" s="1"/>
      <c r="AD12" s="1"/>
      <c r="AE12" s="1"/>
      <c r="AF12" s="1"/>
      <c r="AG12" s="1"/>
      <c r="AH12" s="1"/>
      <c r="AI12" s="18" t="str">
        <f t="shared" si="5"/>
        <v/>
      </c>
      <c r="AJ12" s="19" t="str">
        <f t="shared" si="6"/>
        <v/>
      </c>
      <c r="AK12" s="23"/>
      <c r="AL12" s="1" t="str">
        <f t="shared" si="7"/>
        <v/>
      </c>
      <c r="AM12" s="1"/>
      <c r="AN12" s="1"/>
      <c r="AO12" s="1"/>
      <c r="AP12" s="1"/>
      <c r="AQ12" s="1"/>
      <c r="AR12" s="1"/>
      <c r="AS12" s="18" t="str">
        <f t="shared" si="8"/>
        <v/>
      </c>
      <c r="AT12" s="19" t="str">
        <f t="shared" si="9"/>
        <v/>
      </c>
      <c r="AU12" s="23"/>
      <c r="AV12" s="1" t="str">
        <f t="shared" si="10"/>
        <v/>
      </c>
      <c r="AW12" s="1"/>
      <c r="AX12" s="1"/>
      <c r="AY12" s="1"/>
      <c r="AZ12" s="1"/>
      <c r="BA12" s="1"/>
      <c r="BB12" s="1"/>
      <c r="BC12" s="18" t="str">
        <f t="shared" si="11"/>
        <v/>
      </c>
      <c r="BD12" s="19" t="str">
        <f t="shared" si="12"/>
        <v/>
      </c>
      <c r="BE12" s="23"/>
      <c r="BF12" s="1" t="str">
        <f t="shared" si="13"/>
        <v/>
      </c>
      <c r="BG12" s="1"/>
      <c r="BH12" s="1"/>
      <c r="BI12" s="1"/>
      <c r="BJ12" s="1"/>
      <c r="BK12" s="1"/>
      <c r="BL12" s="1"/>
      <c r="BM12" s="18" t="str">
        <f t="shared" si="14"/>
        <v/>
      </c>
      <c r="BN12" s="19" t="str">
        <f t="shared" si="15"/>
        <v/>
      </c>
      <c r="BO12" s="23"/>
      <c r="BP12" s="1" t="str">
        <f t="shared" si="16"/>
        <v/>
      </c>
      <c r="BQ12" s="1"/>
      <c r="BR12" s="1"/>
      <c r="BS12" s="1"/>
      <c r="BT12" s="1"/>
      <c r="BU12" s="1"/>
      <c r="BV12" s="1"/>
      <c r="BW12" s="18" t="str">
        <f t="shared" si="17"/>
        <v/>
      </c>
      <c r="BX12" s="19" t="str">
        <f t="shared" si="18"/>
        <v/>
      </c>
      <c r="BY12" s="23"/>
      <c r="BZ12" s="1" t="str">
        <f t="shared" si="19"/>
        <v/>
      </c>
      <c r="CA12" s="1"/>
      <c r="CB12" s="1"/>
      <c r="CC12" s="1"/>
      <c r="CD12" s="1"/>
      <c r="CE12" s="1"/>
      <c r="CF12" s="1"/>
      <c r="CG12" s="18" t="str">
        <f t="shared" si="20"/>
        <v/>
      </c>
      <c r="CH12" s="19" t="str">
        <f t="shared" si="21"/>
        <v/>
      </c>
      <c r="CI12" s="23"/>
      <c r="CJ12" s="1" t="str">
        <f t="shared" si="22"/>
        <v/>
      </c>
      <c r="CK12" s="1"/>
      <c r="CL12" s="1"/>
      <c r="CM12" s="1"/>
      <c r="CN12" s="1"/>
      <c r="CO12" s="1"/>
      <c r="CP12" s="1"/>
      <c r="CQ12" s="18" t="str">
        <f t="shared" si="23"/>
        <v/>
      </c>
      <c r="CR12" s="19" t="str">
        <f t="shared" si="24"/>
        <v/>
      </c>
      <c r="CS12" s="23"/>
      <c r="CT12" s="1" t="str">
        <f t="shared" si="25"/>
        <v/>
      </c>
      <c r="CU12" s="1"/>
      <c r="CV12" s="1"/>
      <c r="CW12" s="1"/>
      <c r="CX12" s="1"/>
      <c r="CY12" s="1"/>
      <c r="CZ12" s="1"/>
      <c r="DA12" s="18" t="str">
        <f t="shared" si="26"/>
        <v/>
      </c>
      <c r="DB12" s="19" t="str">
        <f t="shared" si="27"/>
        <v/>
      </c>
    </row>
    <row r="13" spans="1:106" ht="14" x14ac:dyDescent="0.15">
      <c r="B13" s="4" t="s">
        <v>48</v>
      </c>
      <c r="C13" s="2">
        <f t="shared" si="0"/>
        <v>69</v>
      </c>
      <c r="D13" s="2"/>
      <c r="E13" s="2"/>
      <c r="F13" s="8">
        <v>69</v>
      </c>
      <c r="G13" s="23"/>
      <c r="H13" s="1">
        <f t="shared" si="28"/>
        <v>0</v>
      </c>
      <c r="I13" s="1">
        <v>69</v>
      </c>
      <c r="J13" s="1">
        <v>60</v>
      </c>
      <c r="K13" s="1"/>
      <c r="L13" s="1">
        <v>2</v>
      </c>
      <c r="M13" s="1"/>
      <c r="N13" s="1">
        <v>7</v>
      </c>
      <c r="O13" s="18">
        <f t="shared" si="29"/>
        <v>0.89855072463768115</v>
      </c>
      <c r="P13" s="19">
        <f t="shared" si="30"/>
        <v>0</v>
      </c>
      <c r="Q13" s="23"/>
      <c r="R13" s="1">
        <f t="shared" si="1"/>
        <v>47</v>
      </c>
      <c r="S13" s="1">
        <v>22</v>
      </c>
      <c r="T13" s="1">
        <v>9</v>
      </c>
      <c r="U13" s="1"/>
      <c r="V13" s="1">
        <v>2</v>
      </c>
      <c r="W13" s="1"/>
      <c r="X13" s="1">
        <v>11</v>
      </c>
      <c r="Y13" s="18">
        <f t="shared" si="2"/>
        <v>0.5</v>
      </c>
      <c r="Z13" s="19">
        <f t="shared" si="3"/>
        <v>0</v>
      </c>
      <c r="AA13" s="23"/>
      <c r="AB13" s="1" t="str">
        <f t="shared" si="4"/>
        <v/>
      </c>
      <c r="AC13" s="1"/>
      <c r="AD13" s="1"/>
      <c r="AE13" s="1"/>
      <c r="AF13" s="1"/>
      <c r="AG13" s="1"/>
      <c r="AH13" s="1"/>
      <c r="AI13" s="18" t="str">
        <f t="shared" si="5"/>
        <v/>
      </c>
      <c r="AJ13" s="19" t="str">
        <f t="shared" si="6"/>
        <v/>
      </c>
      <c r="AK13" s="23"/>
      <c r="AL13" s="1" t="str">
        <f t="shared" si="7"/>
        <v/>
      </c>
      <c r="AM13" s="1"/>
      <c r="AN13" s="1"/>
      <c r="AO13" s="1"/>
      <c r="AP13" s="1"/>
      <c r="AQ13" s="1"/>
      <c r="AR13" s="1"/>
      <c r="AS13" s="18" t="str">
        <f t="shared" si="8"/>
        <v/>
      </c>
      <c r="AT13" s="19" t="str">
        <f t="shared" si="9"/>
        <v/>
      </c>
      <c r="AU13" s="23"/>
      <c r="AV13" s="1" t="str">
        <f t="shared" si="10"/>
        <v/>
      </c>
      <c r="AW13" s="1"/>
      <c r="AX13" s="1"/>
      <c r="AY13" s="1"/>
      <c r="AZ13" s="1"/>
      <c r="BA13" s="1"/>
      <c r="BB13" s="1"/>
      <c r="BC13" s="18" t="str">
        <f t="shared" si="11"/>
        <v/>
      </c>
      <c r="BD13" s="19" t="str">
        <f t="shared" si="12"/>
        <v/>
      </c>
      <c r="BE13" s="23"/>
      <c r="BF13" s="1" t="str">
        <f t="shared" si="13"/>
        <v/>
      </c>
      <c r="BG13" s="1"/>
      <c r="BH13" s="1"/>
      <c r="BI13" s="1"/>
      <c r="BJ13" s="1"/>
      <c r="BK13" s="1"/>
      <c r="BL13" s="1"/>
      <c r="BM13" s="18" t="str">
        <f t="shared" si="14"/>
        <v/>
      </c>
      <c r="BN13" s="19" t="str">
        <f t="shared" si="15"/>
        <v/>
      </c>
      <c r="BO13" s="23"/>
      <c r="BP13" s="1" t="str">
        <f t="shared" si="16"/>
        <v/>
      </c>
      <c r="BQ13" s="1"/>
      <c r="BR13" s="1"/>
      <c r="BS13" s="1"/>
      <c r="BT13" s="1"/>
      <c r="BU13" s="1"/>
      <c r="BV13" s="1"/>
      <c r="BW13" s="18" t="str">
        <f t="shared" si="17"/>
        <v/>
      </c>
      <c r="BX13" s="19" t="str">
        <f t="shared" si="18"/>
        <v/>
      </c>
      <c r="BY13" s="23"/>
      <c r="BZ13" s="1" t="str">
        <f t="shared" si="19"/>
        <v/>
      </c>
      <c r="CA13" s="1"/>
      <c r="CB13" s="1"/>
      <c r="CC13" s="1"/>
      <c r="CD13" s="1"/>
      <c r="CE13" s="1"/>
      <c r="CF13" s="1"/>
      <c r="CG13" s="18" t="str">
        <f t="shared" si="20"/>
        <v/>
      </c>
      <c r="CH13" s="19" t="str">
        <f t="shared" si="21"/>
        <v/>
      </c>
      <c r="CI13" s="23"/>
      <c r="CJ13" s="1" t="str">
        <f t="shared" si="22"/>
        <v/>
      </c>
      <c r="CK13" s="1"/>
      <c r="CL13" s="1"/>
      <c r="CM13" s="1"/>
      <c r="CN13" s="1"/>
      <c r="CO13" s="1"/>
      <c r="CP13" s="1"/>
      <c r="CQ13" s="18" t="str">
        <f t="shared" si="23"/>
        <v/>
      </c>
      <c r="CR13" s="19" t="str">
        <f t="shared" si="24"/>
        <v/>
      </c>
      <c r="CS13" s="23"/>
      <c r="CT13" s="1" t="str">
        <f t="shared" si="25"/>
        <v/>
      </c>
      <c r="CU13" s="1"/>
      <c r="CV13" s="1"/>
      <c r="CW13" s="1"/>
      <c r="CX13" s="1"/>
      <c r="CY13" s="1"/>
      <c r="CZ13" s="1"/>
      <c r="DA13" s="18" t="str">
        <f t="shared" si="26"/>
        <v/>
      </c>
      <c r="DB13" s="19" t="str">
        <f t="shared" si="27"/>
        <v/>
      </c>
    </row>
    <row r="14" spans="1:106" ht="14" x14ac:dyDescent="0.15">
      <c r="B14" s="4" t="s">
        <v>49</v>
      </c>
      <c r="C14" s="2">
        <f t="shared" si="0"/>
        <v>13</v>
      </c>
      <c r="D14" s="2"/>
      <c r="E14" s="2"/>
      <c r="F14" s="9">
        <v>13</v>
      </c>
      <c r="G14" s="24">
        <v>2</v>
      </c>
      <c r="H14" s="25">
        <f t="shared" si="28"/>
        <v>10</v>
      </c>
      <c r="I14" s="25">
        <v>5</v>
      </c>
      <c r="J14" s="25">
        <v>4</v>
      </c>
      <c r="K14" s="10"/>
      <c r="L14" s="10">
        <v>1</v>
      </c>
      <c r="M14" s="10"/>
      <c r="N14" s="10"/>
      <c r="O14" s="20">
        <f t="shared" si="29"/>
        <v>1</v>
      </c>
      <c r="P14" s="21">
        <f t="shared" si="30"/>
        <v>0</v>
      </c>
      <c r="Q14" s="24"/>
      <c r="R14" s="25" t="str">
        <f t="shared" si="1"/>
        <v/>
      </c>
      <c r="S14" s="25"/>
      <c r="T14" s="25"/>
      <c r="U14" s="10"/>
      <c r="V14" s="10"/>
      <c r="W14" s="10"/>
      <c r="X14" s="10"/>
      <c r="Y14" s="20" t="str">
        <f t="shared" si="2"/>
        <v/>
      </c>
      <c r="Z14" s="21" t="str">
        <f t="shared" si="3"/>
        <v/>
      </c>
      <c r="AA14" s="24"/>
      <c r="AB14" s="25" t="str">
        <f t="shared" si="4"/>
        <v/>
      </c>
      <c r="AC14" s="25"/>
      <c r="AD14" s="25"/>
      <c r="AE14" s="10"/>
      <c r="AF14" s="10"/>
      <c r="AG14" s="10"/>
      <c r="AH14" s="10"/>
      <c r="AI14" s="20" t="str">
        <f t="shared" si="5"/>
        <v/>
      </c>
      <c r="AJ14" s="21" t="str">
        <f t="shared" si="6"/>
        <v/>
      </c>
      <c r="AK14" s="24"/>
      <c r="AL14" s="25" t="str">
        <f t="shared" si="7"/>
        <v/>
      </c>
      <c r="AM14" s="25"/>
      <c r="AN14" s="25"/>
      <c r="AO14" s="10"/>
      <c r="AP14" s="10"/>
      <c r="AQ14" s="10"/>
      <c r="AR14" s="10"/>
      <c r="AS14" s="20" t="str">
        <f t="shared" si="8"/>
        <v/>
      </c>
      <c r="AT14" s="21" t="str">
        <f t="shared" si="9"/>
        <v/>
      </c>
      <c r="AU14" s="24"/>
      <c r="AV14" s="25" t="str">
        <f t="shared" si="10"/>
        <v/>
      </c>
      <c r="AW14" s="25"/>
      <c r="AX14" s="25"/>
      <c r="AY14" s="10"/>
      <c r="AZ14" s="10"/>
      <c r="BA14" s="10"/>
      <c r="BB14" s="10"/>
      <c r="BC14" s="20" t="str">
        <f t="shared" si="11"/>
        <v/>
      </c>
      <c r="BD14" s="21" t="str">
        <f t="shared" si="12"/>
        <v/>
      </c>
      <c r="BE14" s="24"/>
      <c r="BF14" s="25" t="str">
        <f t="shared" si="13"/>
        <v/>
      </c>
      <c r="BG14" s="25"/>
      <c r="BH14" s="25"/>
      <c r="BI14" s="10"/>
      <c r="BJ14" s="10"/>
      <c r="BK14" s="10"/>
      <c r="BL14" s="10"/>
      <c r="BM14" s="20" t="str">
        <f t="shared" si="14"/>
        <v/>
      </c>
      <c r="BN14" s="21" t="str">
        <f t="shared" si="15"/>
        <v/>
      </c>
      <c r="BO14" s="24"/>
      <c r="BP14" s="25" t="str">
        <f t="shared" si="16"/>
        <v/>
      </c>
      <c r="BQ14" s="25"/>
      <c r="BR14" s="25"/>
      <c r="BS14" s="10"/>
      <c r="BT14" s="10"/>
      <c r="BU14" s="10"/>
      <c r="BV14" s="10"/>
      <c r="BW14" s="20" t="str">
        <f t="shared" si="17"/>
        <v/>
      </c>
      <c r="BX14" s="21" t="str">
        <f t="shared" si="18"/>
        <v/>
      </c>
      <c r="BY14" s="24"/>
      <c r="BZ14" s="25" t="str">
        <f t="shared" si="19"/>
        <v/>
      </c>
      <c r="CA14" s="25"/>
      <c r="CB14" s="25"/>
      <c r="CC14" s="10"/>
      <c r="CD14" s="10"/>
      <c r="CE14" s="10"/>
      <c r="CF14" s="10"/>
      <c r="CG14" s="20" t="str">
        <f t="shared" si="20"/>
        <v/>
      </c>
      <c r="CH14" s="21" t="str">
        <f t="shared" si="21"/>
        <v/>
      </c>
      <c r="CI14" s="24"/>
      <c r="CJ14" s="25" t="str">
        <f t="shared" si="22"/>
        <v/>
      </c>
      <c r="CK14" s="25"/>
      <c r="CL14" s="25"/>
      <c r="CM14" s="10"/>
      <c r="CN14" s="10"/>
      <c r="CO14" s="10"/>
      <c r="CP14" s="10"/>
      <c r="CQ14" s="20" t="str">
        <f t="shared" si="23"/>
        <v/>
      </c>
      <c r="CR14" s="21" t="str">
        <f t="shared" si="24"/>
        <v/>
      </c>
      <c r="CS14" s="24"/>
      <c r="CT14" s="25" t="str">
        <f t="shared" si="25"/>
        <v/>
      </c>
      <c r="CU14" s="25"/>
      <c r="CV14" s="25"/>
      <c r="CW14" s="10"/>
      <c r="CX14" s="10"/>
      <c r="CY14" s="10"/>
      <c r="CZ14" s="10"/>
      <c r="DA14" s="20" t="str">
        <f t="shared" si="26"/>
        <v/>
      </c>
      <c r="DB14" s="21" t="str">
        <f t="shared" si="27"/>
        <v/>
      </c>
    </row>
    <row r="16" spans="1:106" x14ac:dyDescent="0.15">
      <c r="B16" t="str">
        <f>"Transfer Retention - "&amp;$A$1</f>
        <v>Transfer Retention - Undecided</v>
      </c>
    </row>
    <row r="17" spans="2:106" x14ac:dyDescent="0.15">
      <c r="B17" s="156" t="s">
        <v>7</v>
      </c>
      <c r="C17" s="158" t="s">
        <v>9</v>
      </c>
      <c r="D17" s="158" t="s">
        <v>0</v>
      </c>
      <c r="E17" s="158" t="s">
        <v>8</v>
      </c>
      <c r="F17" s="7"/>
      <c r="G17" s="160" t="s">
        <v>1</v>
      </c>
      <c r="H17" s="161"/>
      <c r="I17" s="161"/>
      <c r="J17" s="161"/>
      <c r="K17" s="161"/>
      <c r="L17" s="161"/>
      <c r="M17" s="161"/>
      <c r="N17" s="161"/>
      <c r="O17" s="161"/>
      <c r="P17" s="162"/>
      <c r="Q17" s="163" t="s">
        <v>11</v>
      </c>
      <c r="R17" s="161"/>
      <c r="S17" s="161"/>
      <c r="T17" s="161"/>
      <c r="U17" s="161"/>
      <c r="V17" s="161"/>
      <c r="W17" s="161"/>
      <c r="X17" s="161"/>
      <c r="Y17" s="161"/>
      <c r="Z17" s="162"/>
      <c r="AA17" s="163" t="s">
        <v>12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63" t="s">
        <v>13</v>
      </c>
      <c r="AL17" s="161"/>
      <c r="AM17" s="161"/>
      <c r="AN17" s="161"/>
      <c r="AO17" s="161"/>
      <c r="AP17" s="161"/>
      <c r="AQ17" s="161"/>
      <c r="AR17" s="161"/>
      <c r="AS17" s="161"/>
      <c r="AT17" s="162"/>
      <c r="AU17" s="160" t="s">
        <v>14</v>
      </c>
      <c r="AV17" s="161"/>
      <c r="AW17" s="161"/>
      <c r="AX17" s="161"/>
      <c r="AY17" s="161"/>
      <c r="AZ17" s="161"/>
      <c r="BA17" s="161"/>
      <c r="BB17" s="161"/>
      <c r="BC17" s="161"/>
      <c r="BD17" s="162"/>
      <c r="BE17" s="163" t="s">
        <v>15</v>
      </c>
      <c r="BF17" s="161"/>
      <c r="BG17" s="161"/>
      <c r="BH17" s="161"/>
      <c r="BI17" s="161"/>
      <c r="BJ17" s="161"/>
      <c r="BK17" s="161"/>
      <c r="BL17" s="161"/>
      <c r="BM17" s="161"/>
      <c r="BN17" s="162"/>
      <c r="BO17" s="163" t="s">
        <v>28</v>
      </c>
      <c r="BP17" s="161"/>
      <c r="BQ17" s="161"/>
      <c r="BR17" s="161"/>
      <c r="BS17" s="161"/>
      <c r="BT17" s="161"/>
      <c r="BU17" s="161"/>
      <c r="BV17" s="161"/>
      <c r="BW17" s="161"/>
      <c r="BX17" s="162"/>
      <c r="BY17" s="163" t="s">
        <v>29</v>
      </c>
      <c r="BZ17" s="161"/>
      <c r="CA17" s="161"/>
      <c r="CB17" s="161"/>
      <c r="CC17" s="161"/>
      <c r="CD17" s="161"/>
      <c r="CE17" s="161"/>
      <c r="CF17" s="161"/>
      <c r="CG17" s="161"/>
      <c r="CH17" s="162"/>
      <c r="CI17" s="163" t="s">
        <v>30</v>
      </c>
      <c r="CJ17" s="161"/>
      <c r="CK17" s="161"/>
      <c r="CL17" s="161"/>
      <c r="CM17" s="161"/>
      <c r="CN17" s="161"/>
      <c r="CO17" s="161"/>
      <c r="CP17" s="161"/>
      <c r="CQ17" s="161"/>
      <c r="CR17" s="162"/>
      <c r="CS17" s="163" t="s">
        <v>32</v>
      </c>
      <c r="CT17" s="161"/>
      <c r="CU17" s="161"/>
      <c r="CV17" s="161"/>
      <c r="CW17" s="161"/>
      <c r="CX17" s="161"/>
      <c r="CY17" s="161"/>
      <c r="CZ17" s="161"/>
      <c r="DA17" s="161"/>
      <c r="DB17" s="162"/>
    </row>
    <row r="18" spans="2:106" ht="119" x14ac:dyDescent="0.15">
      <c r="B18" s="157"/>
      <c r="C18" s="159"/>
      <c r="D18" s="159"/>
      <c r="E18" s="159"/>
      <c r="F18" s="13" t="s">
        <v>10</v>
      </c>
      <c r="G18" s="11" t="s">
        <v>18</v>
      </c>
      <c r="H18" s="11" t="s">
        <v>19</v>
      </c>
      <c r="I18" s="26" t="s">
        <v>20</v>
      </c>
      <c r="J18" s="11" t="s">
        <v>2</v>
      </c>
      <c r="K18" s="6" t="s">
        <v>4</v>
      </c>
      <c r="L18" s="6" t="s">
        <v>3</v>
      </c>
      <c r="M18" s="6" t="s">
        <v>17</v>
      </c>
      <c r="N18" s="6" t="s">
        <v>5</v>
      </c>
      <c r="O18" s="6" t="s">
        <v>6</v>
      </c>
      <c r="P18" s="12" t="s">
        <v>16</v>
      </c>
      <c r="Q18" s="11" t="s">
        <v>18</v>
      </c>
      <c r="R18" s="11" t="s">
        <v>19</v>
      </c>
      <c r="S18" s="26" t="s">
        <v>20</v>
      </c>
      <c r="T18" s="11" t="s">
        <v>2</v>
      </c>
      <c r="U18" s="6" t="s">
        <v>4</v>
      </c>
      <c r="V18" s="6" t="s">
        <v>3</v>
      </c>
      <c r="W18" s="6" t="s">
        <v>17</v>
      </c>
      <c r="X18" s="6" t="s">
        <v>5</v>
      </c>
      <c r="Y18" s="6" t="s">
        <v>6</v>
      </c>
      <c r="Z18" s="12" t="s">
        <v>16</v>
      </c>
      <c r="AA18" s="11" t="s">
        <v>18</v>
      </c>
      <c r="AB18" s="11" t="s">
        <v>19</v>
      </c>
      <c r="AC18" s="26" t="s">
        <v>20</v>
      </c>
      <c r="AD18" s="11" t="s">
        <v>2</v>
      </c>
      <c r="AE18" s="6" t="s">
        <v>4</v>
      </c>
      <c r="AF18" s="6" t="s">
        <v>3</v>
      </c>
      <c r="AG18" s="6" t="s">
        <v>17</v>
      </c>
      <c r="AH18" s="6" t="s">
        <v>5</v>
      </c>
      <c r="AI18" s="6" t="s">
        <v>6</v>
      </c>
      <c r="AJ18" s="12" t="s">
        <v>16</v>
      </c>
      <c r="AK18" s="11" t="s">
        <v>18</v>
      </c>
      <c r="AL18" s="11" t="s">
        <v>19</v>
      </c>
      <c r="AM18" s="26" t="s">
        <v>20</v>
      </c>
      <c r="AN18" s="11" t="s">
        <v>2</v>
      </c>
      <c r="AO18" s="6" t="s">
        <v>4</v>
      </c>
      <c r="AP18" s="6" t="s">
        <v>3</v>
      </c>
      <c r="AQ18" s="6" t="s">
        <v>17</v>
      </c>
      <c r="AR18" s="6" t="s">
        <v>5</v>
      </c>
      <c r="AS18" s="6" t="s">
        <v>6</v>
      </c>
      <c r="AT18" s="12" t="s">
        <v>16</v>
      </c>
      <c r="AU18" s="11" t="s">
        <v>18</v>
      </c>
      <c r="AV18" s="11" t="s">
        <v>19</v>
      </c>
      <c r="AW18" s="26" t="s">
        <v>20</v>
      </c>
      <c r="AX18" s="11" t="s">
        <v>2</v>
      </c>
      <c r="AY18" s="6" t="s">
        <v>4</v>
      </c>
      <c r="AZ18" s="6" t="s">
        <v>3</v>
      </c>
      <c r="BA18" s="6" t="s">
        <v>17</v>
      </c>
      <c r="BB18" s="6" t="s">
        <v>5</v>
      </c>
      <c r="BC18" s="6" t="s">
        <v>6</v>
      </c>
      <c r="BD18" s="12" t="s">
        <v>16</v>
      </c>
      <c r="BE18" s="11" t="s">
        <v>18</v>
      </c>
      <c r="BF18" s="11" t="s">
        <v>19</v>
      </c>
      <c r="BG18" s="26" t="s">
        <v>20</v>
      </c>
      <c r="BH18" s="11" t="s">
        <v>2</v>
      </c>
      <c r="BI18" s="6" t="s">
        <v>4</v>
      </c>
      <c r="BJ18" s="6" t="s">
        <v>3</v>
      </c>
      <c r="BK18" s="6" t="s">
        <v>17</v>
      </c>
      <c r="BL18" s="6" t="s">
        <v>5</v>
      </c>
      <c r="BM18" s="6" t="s">
        <v>6</v>
      </c>
      <c r="BN18" s="12" t="s">
        <v>16</v>
      </c>
      <c r="BO18" s="11" t="s">
        <v>18</v>
      </c>
      <c r="BP18" s="11" t="s">
        <v>19</v>
      </c>
      <c r="BQ18" s="26" t="s">
        <v>20</v>
      </c>
      <c r="BR18" s="11" t="s">
        <v>2</v>
      </c>
      <c r="BS18" s="6" t="s">
        <v>4</v>
      </c>
      <c r="BT18" s="6" t="s">
        <v>3</v>
      </c>
      <c r="BU18" s="6" t="s">
        <v>17</v>
      </c>
      <c r="BV18" s="6" t="s">
        <v>5</v>
      </c>
      <c r="BW18" s="6" t="s">
        <v>6</v>
      </c>
      <c r="BX18" s="12" t="s">
        <v>16</v>
      </c>
      <c r="BY18" s="11" t="s">
        <v>18</v>
      </c>
      <c r="BZ18" s="11" t="s">
        <v>19</v>
      </c>
      <c r="CA18" s="26" t="s">
        <v>20</v>
      </c>
      <c r="CB18" s="11" t="s">
        <v>2</v>
      </c>
      <c r="CC18" s="6" t="s">
        <v>4</v>
      </c>
      <c r="CD18" s="6" t="s">
        <v>3</v>
      </c>
      <c r="CE18" s="6" t="s">
        <v>17</v>
      </c>
      <c r="CF18" s="6" t="s">
        <v>5</v>
      </c>
      <c r="CG18" s="6" t="s">
        <v>6</v>
      </c>
      <c r="CH18" s="12" t="s">
        <v>16</v>
      </c>
      <c r="CI18" s="11" t="s">
        <v>18</v>
      </c>
      <c r="CJ18" s="11" t="s">
        <v>19</v>
      </c>
      <c r="CK18" s="26" t="s">
        <v>20</v>
      </c>
      <c r="CL18" s="11" t="s">
        <v>2</v>
      </c>
      <c r="CM18" s="6" t="s">
        <v>4</v>
      </c>
      <c r="CN18" s="6" t="s">
        <v>3</v>
      </c>
      <c r="CO18" s="6" t="s">
        <v>17</v>
      </c>
      <c r="CP18" s="6" t="s">
        <v>5</v>
      </c>
      <c r="CQ18" s="6" t="s">
        <v>6</v>
      </c>
      <c r="CR18" s="12" t="s">
        <v>16</v>
      </c>
      <c r="CS18" s="11" t="s">
        <v>18</v>
      </c>
      <c r="CT18" s="11" t="s">
        <v>19</v>
      </c>
      <c r="CU18" s="26" t="s">
        <v>20</v>
      </c>
      <c r="CV18" s="11" t="s">
        <v>2</v>
      </c>
      <c r="CW18" s="6" t="s">
        <v>4</v>
      </c>
      <c r="CX18" s="6" t="s">
        <v>3</v>
      </c>
      <c r="CY18" s="6" t="s">
        <v>17</v>
      </c>
      <c r="CZ18" s="6" t="s">
        <v>5</v>
      </c>
      <c r="DA18" s="6" t="s">
        <v>6</v>
      </c>
      <c r="DB18" s="12" t="s">
        <v>16</v>
      </c>
    </row>
    <row r="19" spans="2:106" ht="14" x14ac:dyDescent="0.15">
      <c r="B19" s="4" t="e">
        <f>#REF!</f>
        <v>#REF!</v>
      </c>
      <c r="C19" s="3">
        <f t="shared" ref="C19:C28" si="31">F19+D19+E19</f>
        <v>0</v>
      </c>
      <c r="D19" s="3"/>
      <c r="E19" s="3"/>
      <c r="F19" s="8"/>
      <c r="G19" s="22"/>
      <c r="H19" s="1" t="str">
        <f t="shared" ref="H19:H28" si="32">IF(ISNUMBER(I19),F19-I19+G19,"")</f>
        <v/>
      </c>
      <c r="I19" s="1"/>
      <c r="J19" s="1"/>
      <c r="K19" s="4"/>
      <c r="L19" s="4"/>
      <c r="M19" s="4"/>
      <c r="N19" s="5"/>
      <c r="O19" s="16" t="str">
        <f t="shared" ref="O19:O28" si="33">IF(I19="","",((J19+K19+L19+M19)/I19))</f>
        <v/>
      </c>
      <c r="P19" s="17" t="str">
        <f t="shared" ref="P19:P28" si="34">IF(I19="","",(M19/I19))</f>
        <v/>
      </c>
      <c r="Q19" s="22"/>
      <c r="R19" s="1" t="str">
        <f t="shared" ref="R19:R28" si="35">IF(ISNUMBER(S19),I19-S19+Q19,"")</f>
        <v/>
      </c>
      <c r="S19" s="1"/>
      <c r="T19" s="1"/>
      <c r="U19" s="4"/>
      <c r="V19" s="4"/>
      <c r="W19" s="4"/>
      <c r="X19" s="5"/>
      <c r="Y19" s="16" t="str">
        <f t="shared" ref="Y19:Y28" si="36">IF(S19="","",((T19+U19+V19+W19)/S19))</f>
        <v/>
      </c>
      <c r="Z19" s="17" t="str">
        <f t="shared" ref="Z19:Z28" si="37">IF(S19="","",(W19/S19))</f>
        <v/>
      </c>
      <c r="AA19" s="22"/>
      <c r="AB19" s="1" t="str">
        <f t="shared" ref="AB19:AB28" si="38">IF(ISNUMBER(AC19),S19-AC19+AA19,"")</f>
        <v/>
      </c>
      <c r="AC19" s="1"/>
      <c r="AD19" s="1"/>
      <c r="AE19" s="4"/>
      <c r="AF19" s="4"/>
      <c r="AG19" s="4"/>
      <c r="AH19" s="5"/>
      <c r="AI19" s="16" t="str">
        <f t="shared" ref="AI19:AI28" si="39">IF(AC19="","",((AD19+AE19+AF19+AG19)/AC19))</f>
        <v/>
      </c>
      <c r="AJ19" s="17" t="str">
        <f t="shared" ref="AJ19:AJ28" si="40">IF(AC19="","",(AG19/AC19))</f>
        <v/>
      </c>
      <c r="AK19" s="22"/>
      <c r="AL19" s="1" t="str">
        <f t="shared" ref="AL19:AL28" si="41">IF(ISNUMBER(AM19),AC19-AM19+AK19,"")</f>
        <v/>
      </c>
      <c r="AM19" s="1"/>
      <c r="AN19" s="1"/>
      <c r="AO19" s="4"/>
      <c r="AP19" s="4"/>
      <c r="AQ19" s="4"/>
      <c r="AR19" s="5"/>
      <c r="AS19" s="16" t="str">
        <f t="shared" ref="AS19:AS28" si="42">IF(AM19="","",((AN19+AO19+AP19+AQ19)/AM19))</f>
        <v/>
      </c>
      <c r="AT19" s="17" t="str">
        <f t="shared" ref="AT19:AT28" si="43">IF(AM19="","",(AQ19/AM19))</f>
        <v/>
      </c>
      <c r="AU19" s="22"/>
      <c r="AV19" s="1" t="str">
        <f t="shared" ref="AV19:AV28" si="44">IF(ISNUMBER(AW19),AM19-AW19+AU19,"")</f>
        <v/>
      </c>
      <c r="AW19" s="1"/>
      <c r="AX19" s="1"/>
      <c r="AY19" s="4"/>
      <c r="AZ19" s="4"/>
      <c r="BA19" s="4"/>
      <c r="BB19" s="5"/>
      <c r="BC19" s="16" t="str">
        <f t="shared" ref="BC19:BC28" si="45">IF(AW19="","",((AX19+AY19+AZ19+BA19)/AW19))</f>
        <v/>
      </c>
      <c r="BD19" s="17" t="str">
        <f t="shared" ref="BD19:BD28" si="46">IF(AW19="","",(BA19/AW19))</f>
        <v/>
      </c>
      <c r="BE19" s="22"/>
      <c r="BF19" s="1" t="str">
        <f t="shared" ref="BF19:BF28" si="47">IF(ISNUMBER(BG19),AW19-BG19+BE19,"")</f>
        <v/>
      </c>
      <c r="BG19" s="1"/>
      <c r="BH19" s="1"/>
      <c r="BI19" s="4"/>
      <c r="BJ19" s="4"/>
      <c r="BK19" s="4"/>
      <c r="BL19" s="5"/>
      <c r="BM19" s="16" t="str">
        <f t="shared" ref="BM19:BM28" si="48">IF(BG19="","",((BH19+BI19+BJ19+BK19)/BG19))</f>
        <v/>
      </c>
      <c r="BN19" s="17" t="str">
        <f t="shared" ref="BN19:BN28" si="49">IF(BG19="","",(BK19/BG19))</f>
        <v/>
      </c>
      <c r="BO19" s="22"/>
      <c r="BP19" s="1" t="str">
        <f t="shared" ref="BP19:BP28" si="50">IF(ISNUMBER(BQ19),BG19-BQ19+BO19,"")</f>
        <v/>
      </c>
      <c r="BQ19" s="1"/>
      <c r="BR19" s="1"/>
      <c r="BS19" s="4"/>
      <c r="BT19" s="4"/>
      <c r="BU19" s="4"/>
      <c r="BV19" s="5"/>
      <c r="BW19" s="16" t="str">
        <f t="shared" ref="BW19:BW28" si="51">IF(BQ19="","",((BR19+BS19+BT19+BU19)/BQ19))</f>
        <v/>
      </c>
      <c r="BX19" s="17" t="str">
        <f t="shared" ref="BX19:BX28" si="52">IF(BQ19="","",(BU19/BQ19))</f>
        <v/>
      </c>
      <c r="BY19" s="22"/>
      <c r="BZ19" s="1" t="str">
        <f t="shared" ref="BZ19:BZ28" si="53">IF(ISNUMBER(CA19),BQ19-CA19+BY19,"")</f>
        <v/>
      </c>
      <c r="CA19" s="1"/>
      <c r="CB19" s="1"/>
      <c r="CC19" s="4"/>
      <c r="CD19" s="4"/>
      <c r="CE19" s="4"/>
      <c r="CF19" s="5"/>
      <c r="CG19" s="16" t="str">
        <f t="shared" ref="CG19:CG28" si="54">IF(CA19="","",((CB19+CC19+CD19+CE19)/CA19))</f>
        <v/>
      </c>
      <c r="CH19" s="17" t="str">
        <f t="shared" ref="CH19:CH28" si="55">IF(CA19="","",(CE19/CA19))</f>
        <v/>
      </c>
      <c r="CI19" s="22"/>
      <c r="CJ19" s="1" t="str">
        <f t="shared" ref="CJ19:CJ28" si="56">IF(ISNUMBER(CK19),CA19-CK19+CI19,"")</f>
        <v/>
      </c>
      <c r="CK19" s="1"/>
      <c r="CL19" s="1"/>
      <c r="CM19" s="4"/>
      <c r="CN19" s="4"/>
      <c r="CO19" s="4"/>
      <c r="CP19" s="5"/>
      <c r="CQ19" s="16" t="str">
        <f t="shared" ref="CQ19:CQ28" si="57">IF(CK19="","",((CL19+CM19+CN19+CO19)/CK19))</f>
        <v/>
      </c>
      <c r="CR19" s="17" t="str">
        <f t="shared" ref="CR19:CR28" si="58">IF(CK19="","",(CO19/CK19))</f>
        <v/>
      </c>
      <c r="CS19" s="22"/>
      <c r="CT19" s="1" t="str">
        <f t="shared" ref="CT19:CT28" si="59">IF(ISNUMBER(CU19),CK19-CU19+CS19,"")</f>
        <v/>
      </c>
      <c r="CU19" s="1"/>
      <c r="CV19" s="1"/>
      <c r="CW19" s="4"/>
      <c r="CX19" s="4"/>
      <c r="CY19" s="4"/>
      <c r="CZ19" s="5"/>
      <c r="DA19" s="16" t="str">
        <f t="shared" ref="DA19:DA28" si="60">IF(CU19="","",((CV19+CW19+CX19+CY19)/CU19))</f>
        <v/>
      </c>
      <c r="DB19" s="17" t="str">
        <f t="shared" ref="DB19:DB28" si="61">IF(CU19="","",(CY19/CU19))</f>
        <v/>
      </c>
    </row>
    <row r="20" spans="2:106" ht="14" x14ac:dyDescent="0.15">
      <c r="B20" s="4" t="e">
        <f>#REF!</f>
        <v>#REF!</v>
      </c>
      <c r="C20" s="2">
        <f t="shared" si="31"/>
        <v>0</v>
      </c>
      <c r="D20" s="2"/>
      <c r="E20" s="2"/>
      <c r="F20" s="8"/>
      <c r="G20" s="23"/>
      <c r="H20" s="1" t="str">
        <f t="shared" si="32"/>
        <v/>
      </c>
      <c r="I20" s="1"/>
      <c r="J20" s="1"/>
      <c r="K20" s="1"/>
      <c r="L20" s="1"/>
      <c r="M20" s="1"/>
      <c r="N20" s="1"/>
      <c r="O20" s="16" t="str">
        <f t="shared" si="33"/>
        <v/>
      </c>
      <c r="P20" s="17" t="str">
        <f t="shared" si="34"/>
        <v/>
      </c>
      <c r="Q20" s="23"/>
      <c r="R20" s="1" t="str">
        <f t="shared" si="35"/>
        <v/>
      </c>
      <c r="S20" s="1"/>
      <c r="T20" s="1"/>
      <c r="U20" s="1"/>
      <c r="V20" s="1"/>
      <c r="W20" s="1"/>
      <c r="X20" s="1"/>
      <c r="Y20" s="16" t="str">
        <f t="shared" si="36"/>
        <v/>
      </c>
      <c r="Z20" s="17" t="str">
        <f t="shared" si="37"/>
        <v/>
      </c>
      <c r="AA20" s="23"/>
      <c r="AB20" s="1" t="str">
        <f t="shared" si="38"/>
        <v/>
      </c>
      <c r="AC20" s="1"/>
      <c r="AD20" s="1"/>
      <c r="AE20" s="1"/>
      <c r="AF20" s="1"/>
      <c r="AG20" s="1"/>
      <c r="AH20" s="1"/>
      <c r="AI20" s="16" t="str">
        <f t="shared" si="39"/>
        <v/>
      </c>
      <c r="AJ20" s="17" t="str">
        <f t="shared" si="40"/>
        <v/>
      </c>
      <c r="AK20" s="23"/>
      <c r="AL20" s="1" t="str">
        <f t="shared" si="41"/>
        <v/>
      </c>
      <c r="AM20" s="1"/>
      <c r="AN20" s="1"/>
      <c r="AO20" s="1"/>
      <c r="AP20" s="1"/>
      <c r="AQ20" s="1"/>
      <c r="AR20" s="1"/>
      <c r="AS20" s="16" t="str">
        <f t="shared" si="42"/>
        <v/>
      </c>
      <c r="AT20" s="17" t="str">
        <f t="shared" si="43"/>
        <v/>
      </c>
      <c r="AU20" s="23"/>
      <c r="AV20" s="1" t="str">
        <f t="shared" si="44"/>
        <v/>
      </c>
      <c r="AW20" s="1"/>
      <c r="AX20" s="1"/>
      <c r="AY20" s="1"/>
      <c r="AZ20" s="1"/>
      <c r="BA20" s="1"/>
      <c r="BB20" s="1"/>
      <c r="BC20" s="16" t="str">
        <f t="shared" si="45"/>
        <v/>
      </c>
      <c r="BD20" s="17" t="str">
        <f t="shared" si="46"/>
        <v/>
      </c>
      <c r="BE20" s="23"/>
      <c r="BF20" s="1" t="str">
        <f t="shared" si="47"/>
        <v/>
      </c>
      <c r="BG20" s="1"/>
      <c r="BH20" s="1"/>
      <c r="BI20" s="1"/>
      <c r="BJ20" s="1"/>
      <c r="BK20" s="1"/>
      <c r="BL20" s="1"/>
      <c r="BM20" s="16" t="str">
        <f t="shared" si="48"/>
        <v/>
      </c>
      <c r="BN20" s="17" t="str">
        <f t="shared" si="49"/>
        <v/>
      </c>
      <c r="BO20" s="23"/>
      <c r="BP20" s="1" t="str">
        <f t="shared" si="50"/>
        <v/>
      </c>
      <c r="BQ20" s="1"/>
      <c r="BR20" s="1"/>
      <c r="BS20" s="1"/>
      <c r="BT20" s="1"/>
      <c r="BU20" s="1"/>
      <c r="BV20" s="1"/>
      <c r="BW20" s="16" t="str">
        <f t="shared" si="51"/>
        <v/>
      </c>
      <c r="BX20" s="17" t="str">
        <f t="shared" si="52"/>
        <v/>
      </c>
      <c r="BY20" s="23"/>
      <c r="BZ20" s="1" t="str">
        <f t="shared" si="53"/>
        <v/>
      </c>
      <c r="CA20" s="1"/>
      <c r="CB20" s="1"/>
      <c r="CC20" s="1"/>
      <c r="CD20" s="1"/>
      <c r="CE20" s="1"/>
      <c r="CF20" s="1"/>
      <c r="CG20" s="16" t="str">
        <f t="shared" si="54"/>
        <v/>
      </c>
      <c r="CH20" s="17" t="str">
        <f t="shared" si="55"/>
        <v/>
      </c>
      <c r="CI20" s="23"/>
      <c r="CJ20" s="1" t="str">
        <f t="shared" si="56"/>
        <v/>
      </c>
      <c r="CK20" s="1"/>
      <c r="CL20" s="1"/>
      <c r="CM20" s="1"/>
      <c r="CN20" s="1"/>
      <c r="CO20" s="1"/>
      <c r="CP20" s="1"/>
      <c r="CQ20" s="16" t="str">
        <f t="shared" si="57"/>
        <v/>
      </c>
      <c r="CR20" s="17" t="str">
        <f t="shared" si="58"/>
        <v/>
      </c>
      <c r="CS20" s="23"/>
      <c r="CT20" s="1" t="str">
        <f t="shared" si="59"/>
        <v/>
      </c>
      <c r="CU20" s="1"/>
      <c r="CV20" s="1"/>
      <c r="CW20" s="1"/>
      <c r="CX20" s="1"/>
      <c r="CY20" s="1"/>
      <c r="CZ20" s="1"/>
      <c r="DA20" s="16" t="str">
        <f t="shared" si="60"/>
        <v/>
      </c>
      <c r="DB20" s="17" t="str">
        <f t="shared" si="61"/>
        <v/>
      </c>
    </row>
    <row r="21" spans="2:106" ht="14" x14ac:dyDescent="0.15">
      <c r="B21" s="4" t="e">
        <f>#REF!</f>
        <v>#REF!</v>
      </c>
      <c r="C21" s="2">
        <f t="shared" si="31"/>
        <v>0</v>
      </c>
      <c r="D21" s="2"/>
      <c r="E21" s="2"/>
      <c r="F21" s="8"/>
      <c r="G21" s="23"/>
      <c r="H21" s="1" t="str">
        <f t="shared" si="32"/>
        <v/>
      </c>
      <c r="I21" s="1"/>
      <c r="J21" s="1"/>
      <c r="K21" s="1"/>
      <c r="L21" s="1"/>
      <c r="M21" s="1"/>
      <c r="N21" s="1"/>
      <c r="O21" s="16" t="str">
        <f t="shared" si="33"/>
        <v/>
      </c>
      <c r="P21" s="17" t="str">
        <f t="shared" si="34"/>
        <v/>
      </c>
      <c r="Q21" s="23"/>
      <c r="R21" s="1" t="str">
        <f t="shared" si="35"/>
        <v/>
      </c>
      <c r="S21" s="1"/>
      <c r="T21" s="1"/>
      <c r="U21" s="1"/>
      <c r="V21" s="1"/>
      <c r="W21" s="1"/>
      <c r="X21" s="1"/>
      <c r="Y21" s="16" t="str">
        <f t="shared" si="36"/>
        <v/>
      </c>
      <c r="Z21" s="17" t="str">
        <f t="shared" si="37"/>
        <v/>
      </c>
      <c r="AA21" s="23"/>
      <c r="AB21" s="1" t="str">
        <f t="shared" si="38"/>
        <v/>
      </c>
      <c r="AC21" s="1"/>
      <c r="AD21" s="1"/>
      <c r="AE21" s="1"/>
      <c r="AF21" s="1"/>
      <c r="AG21" s="1"/>
      <c r="AH21" s="1"/>
      <c r="AI21" s="16" t="str">
        <f t="shared" si="39"/>
        <v/>
      </c>
      <c r="AJ21" s="17" t="str">
        <f t="shared" si="40"/>
        <v/>
      </c>
      <c r="AK21" s="23"/>
      <c r="AL21" s="1" t="str">
        <f t="shared" si="41"/>
        <v/>
      </c>
      <c r="AM21" s="1"/>
      <c r="AN21" s="1"/>
      <c r="AO21" s="1"/>
      <c r="AP21" s="1"/>
      <c r="AQ21" s="1"/>
      <c r="AR21" s="1"/>
      <c r="AS21" s="16" t="str">
        <f t="shared" si="42"/>
        <v/>
      </c>
      <c r="AT21" s="17" t="str">
        <f t="shared" si="43"/>
        <v/>
      </c>
      <c r="AU21" s="23"/>
      <c r="AV21" s="1" t="str">
        <f t="shared" si="44"/>
        <v/>
      </c>
      <c r="AW21" s="1"/>
      <c r="AX21" s="1"/>
      <c r="AY21" s="1"/>
      <c r="AZ21" s="1"/>
      <c r="BA21" s="1"/>
      <c r="BB21" s="1"/>
      <c r="BC21" s="16" t="str">
        <f t="shared" si="45"/>
        <v/>
      </c>
      <c r="BD21" s="17" t="str">
        <f t="shared" si="46"/>
        <v/>
      </c>
      <c r="BE21" s="23"/>
      <c r="BF21" s="1" t="str">
        <f t="shared" si="47"/>
        <v/>
      </c>
      <c r="BG21" s="1"/>
      <c r="BH21" s="1"/>
      <c r="BI21" s="1"/>
      <c r="BJ21" s="1"/>
      <c r="BK21" s="1"/>
      <c r="BL21" s="1"/>
      <c r="BM21" s="16" t="str">
        <f t="shared" si="48"/>
        <v/>
      </c>
      <c r="BN21" s="17" t="str">
        <f t="shared" si="49"/>
        <v/>
      </c>
      <c r="BO21" s="23"/>
      <c r="BP21" s="1" t="str">
        <f t="shared" si="50"/>
        <v/>
      </c>
      <c r="BQ21" s="1"/>
      <c r="BR21" s="1"/>
      <c r="BS21" s="1"/>
      <c r="BT21" s="1"/>
      <c r="BU21" s="1"/>
      <c r="BV21" s="1"/>
      <c r="BW21" s="16" t="str">
        <f t="shared" si="51"/>
        <v/>
      </c>
      <c r="BX21" s="17" t="str">
        <f t="shared" si="52"/>
        <v/>
      </c>
      <c r="BY21" s="23"/>
      <c r="BZ21" s="1" t="str">
        <f t="shared" si="53"/>
        <v/>
      </c>
      <c r="CA21" s="1"/>
      <c r="CB21" s="1"/>
      <c r="CC21" s="1"/>
      <c r="CD21" s="1"/>
      <c r="CE21" s="1"/>
      <c r="CF21" s="1"/>
      <c r="CG21" s="16" t="str">
        <f t="shared" si="54"/>
        <v/>
      </c>
      <c r="CH21" s="17" t="str">
        <f t="shared" si="55"/>
        <v/>
      </c>
      <c r="CI21" s="23"/>
      <c r="CJ21" s="1" t="str">
        <f t="shared" si="56"/>
        <v/>
      </c>
      <c r="CK21" s="1"/>
      <c r="CL21" s="1"/>
      <c r="CM21" s="1"/>
      <c r="CN21" s="1"/>
      <c r="CO21" s="1"/>
      <c r="CP21" s="1"/>
      <c r="CQ21" s="16" t="str">
        <f t="shared" si="57"/>
        <v/>
      </c>
      <c r="CR21" s="17" t="str">
        <f t="shared" si="58"/>
        <v/>
      </c>
      <c r="CS21" s="23"/>
      <c r="CT21" s="1" t="str">
        <f t="shared" si="59"/>
        <v/>
      </c>
      <c r="CU21" s="1"/>
      <c r="CV21" s="1"/>
      <c r="CW21" s="1"/>
      <c r="CX21" s="1"/>
      <c r="CY21" s="1"/>
      <c r="CZ21" s="1"/>
      <c r="DA21" s="16" t="str">
        <f t="shared" si="60"/>
        <v/>
      </c>
      <c r="DB21" s="17" t="str">
        <f t="shared" si="61"/>
        <v/>
      </c>
    </row>
    <row r="22" spans="2:106" ht="14" x14ac:dyDescent="0.15">
      <c r="B22" s="4" t="e">
        <f>#REF!</f>
        <v>#REF!</v>
      </c>
      <c r="C22" s="2">
        <f t="shared" si="31"/>
        <v>0</v>
      </c>
      <c r="D22" s="2"/>
      <c r="E22" s="2"/>
      <c r="F22" s="8"/>
      <c r="G22" s="23"/>
      <c r="H22" s="1" t="str">
        <f t="shared" si="32"/>
        <v/>
      </c>
      <c r="I22" s="1"/>
      <c r="J22" s="1"/>
      <c r="K22" s="1"/>
      <c r="L22" s="1"/>
      <c r="M22" s="1"/>
      <c r="N22" s="1"/>
      <c r="O22" s="16" t="str">
        <f t="shared" si="33"/>
        <v/>
      </c>
      <c r="P22" s="17" t="str">
        <f t="shared" si="34"/>
        <v/>
      </c>
      <c r="Q22" s="23"/>
      <c r="R22" s="1" t="str">
        <f t="shared" si="35"/>
        <v/>
      </c>
      <c r="S22" s="1"/>
      <c r="T22" s="1"/>
      <c r="U22" s="1"/>
      <c r="V22" s="1"/>
      <c r="W22" s="1"/>
      <c r="X22" s="1"/>
      <c r="Y22" s="16" t="str">
        <f t="shared" si="36"/>
        <v/>
      </c>
      <c r="Z22" s="17" t="str">
        <f t="shared" si="37"/>
        <v/>
      </c>
      <c r="AA22" s="23"/>
      <c r="AB22" s="1" t="str">
        <f t="shared" si="38"/>
        <v/>
      </c>
      <c r="AC22" s="1"/>
      <c r="AD22" s="1"/>
      <c r="AE22" s="1"/>
      <c r="AF22" s="1"/>
      <c r="AG22" s="1"/>
      <c r="AH22" s="1"/>
      <c r="AI22" s="16" t="str">
        <f t="shared" si="39"/>
        <v/>
      </c>
      <c r="AJ22" s="17" t="str">
        <f t="shared" si="40"/>
        <v/>
      </c>
      <c r="AK22" s="23"/>
      <c r="AL22" s="1" t="str">
        <f t="shared" si="41"/>
        <v/>
      </c>
      <c r="AM22" s="1"/>
      <c r="AN22" s="1"/>
      <c r="AO22" s="1"/>
      <c r="AP22" s="1"/>
      <c r="AQ22" s="1"/>
      <c r="AR22" s="1"/>
      <c r="AS22" s="16" t="str">
        <f t="shared" si="42"/>
        <v/>
      </c>
      <c r="AT22" s="17" t="str">
        <f t="shared" si="43"/>
        <v/>
      </c>
      <c r="AU22" s="23"/>
      <c r="AV22" s="1" t="str">
        <f t="shared" si="44"/>
        <v/>
      </c>
      <c r="AW22" s="1"/>
      <c r="AX22" s="1"/>
      <c r="AY22" s="1"/>
      <c r="AZ22" s="1"/>
      <c r="BA22" s="1"/>
      <c r="BB22" s="1"/>
      <c r="BC22" s="16" t="str">
        <f t="shared" si="45"/>
        <v/>
      </c>
      <c r="BD22" s="17" t="str">
        <f t="shared" si="46"/>
        <v/>
      </c>
      <c r="BE22" s="23"/>
      <c r="BF22" s="1" t="str">
        <f t="shared" si="47"/>
        <v/>
      </c>
      <c r="BG22" s="1"/>
      <c r="BH22" s="1"/>
      <c r="BI22" s="1"/>
      <c r="BJ22" s="1"/>
      <c r="BK22" s="1"/>
      <c r="BL22" s="1"/>
      <c r="BM22" s="16" t="str">
        <f t="shared" si="48"/>
        <v/>
      </c>
      <c r="BN22" s="17" t="str">
        <f t="shared" si="49"/>
        <v/>
      </c>
      <c r="BO22" s="23"/>
      <c r="BP22" s="1" t="str">
        <f t="shared" si="50"/>
        <v/>
      </c>
      <c r="BQ22" s="1"/>
      <c r="BR22" s="1"/>
      <c r="BS22" s="1"/>
      <c r="BT22" s="1"/>
      <c r="BU22" s="1"/>
      <c r="BV22" s="1"/>
      <c r="BW22" s="16" t="str">
        <f t="shared" si="51"/>
        <v/>
      </c>
      <c r="BX22" s="17" t="str">
        <f t="shared" si="52"/>
        <v/>
      </c>
      <c r="BY22" s="23"/>
      <c r="BZ22" s="1" t="str">
        <f t="shared" si="53"/>
        <v/>
      </c>
      <c r="CA22" s="1"/>
      <c r="CB22" s="1"/>
      <c r="CC22" s="1"/>
      <c r="CD22" s="1"/>
      <c r="CE22" s="1"/>
      <c r="CF22" s="1"/>
      <c r="CG22" s="16" t="str">
        <f t="shared" si="54"/>
        <v/>
      </c>
      <c r="CH22" s="17" t="str">
        <f t="shared" si="55"/>
        <v/>
      </c>
      <c r="CI22" s="23"/>
      <c r="CJ22" s="1" t="str">
        <f t="shared" si="56"/>
        <v/>
      </c>
      <c r="CK22" s="1"/>
      <c r="CL22" s="1"/>
      <c r="CM22" s="1"/>
      <c r="CN22" s="1"/>
      <c r="CO22" s="1"/>
      <c r="CP22" s="1"/>
      <c r="CQ22" s="16" t="str">
        <f t="shared" si="57"/>
        <v/>
      </c>
      <c r="CR22" s="17" t="str">
        <f t="shared" si="58"/>
        <v/>
      </c>
      <c r="CS22" s="23"/>
      <c r="CT22" s="1" t="str">
        <f t="shared" si="59"/>
        <v/>
      </c>
      <c r="CU22" s="1"/>
      <c r="CV22" s="1"/>
      <c r="CW22" s="1"/>
      <c r="CX22" s="1"/>
      <c r="CY22" s="1"/>
      <c r="CZ22" s="1"/>
      <c r="DA22" s="16" t="str">
        <f t="shared" si="60"/>
        <v/>
      </c>
      <c r="DB22" s="17" t="str">
        <f t="shared" si="61"/>
        <v/>
      </c>
    </row>
    <row r="23" spans="2:106" ht="14" x14ac:dyDescent="0.15">
      <c r="B23" s="4" t="e">
        <f>#REF!</f>
        <v>#REF!</v>
      </c>
      <c r="C23" s="2">
        <f t="shared" si="31"/>
        <v>0</v>
      </c>
      <c r="D23" s="2"/>
      <c r="E23" s="2"/>
      <c r="F23" s="8"/>
      <c r="G23" s="23"/>
      <c r="H23" s="1" t="str">
        <f t="shared" si="32"/>
        <v/>
      </c>
      <c r="I23" s="1"/>
      <c r="J23" s="1"/>
      <c r="K23" s="1"/>
      <c r="L23" s="1"/>
      <c r="M23" s="1"/>
      <c r="N23" s="1"/>
      <c r="O23" s="16" t="str">
        <f t="shared" si="33"/>
        <v/>
      </c>
      <c r="P23" s="17" t="str">
        <f t="shared" si="34"/>
        <v/>
      </c>
      <c r="Q23" s="23"/>
      <c r="R23" s="1" t="str">
        <f t="shared" si="35"/>
        <v/>
      </c>
      <c r="S23" s="1"/>
      <c r="T23" s="1"/>
      <c r="U23" s="1"/>
      <c r="V23" s="1"/>
      <c r="W23" s="1"/>
      <c r="X23" s="1"/>
      <c r="Y23" s="16" t="str">
        <f t="shared" si="36"/>
        <v/>
      </c>
      <c r="Z23" s="17" t="str">
        <f t="shared" si="37"/>
        <v/>
      </c>
      <c r="AA23" s="23"/>
      <c r="AB23" s="1" t="str">
        <f t="shared" si="38"/>
        <v/>
      </c>
      <c r="AC23" s="1"/>
      <c r="AD23" s="1"/>
      <c r="AE23" s="1"/>
      <c r="AF23" s="1"/>
      <c r="AG23" s="1"/>
      <c r="AH23" s="1"/>
      <c r="AI23" s="16" t="str">
        <f t="shared" si="39"/>
        <v/>
      </c>
      <c r="AJ23" s="17" t="str">
        <f t="shared" si="40"/>
        <v/>
      </c>
      <c r="AK23" s="23"/>
      <c r="AL23" s="1" t="str">
        <f t="shared" si="41"/>
        <v/>
      </c>
      <c r="AM23" s="1"/>
      <c r="AN23" s="1"/>
      <c r="AO23" s="1"/>
      <c r="AP23" s="1"/>
      <c r="AQ23" s="1"/>
      <c r="AR23" s="1"/>
      <c r="AS23" s="16" t="str">
        <f t="shared" si="42"/>
        <v/>
      </c>
      <c r="AT23" s="17" t="str">
        <f t="shared" si="43"/>
        <v/>
      </c>
      <c r="AU23" s="23"/>
      <c r="AV23" s="1" t="str">
        <f t="shared" si="44"/>
        <v/>
      </c>
      <c r="AW23" s="1"/>
      <c r="AX23" s="1"/>
      <c r="AY23" s="1"/>
      <c r="AZ23" s="1"/>
      <c r="BA23" s="1"/>
      <c r="BB23" s="1"/>
      <c r="BC23" s="16" t="str">
        <f t="shared" si="45"/>
        <v/>
      </c>
      <c r="BD23" s="17" t="str">
        <f t="shared" si="46"/>
        <v/>
      </c>
      <c r="BE23" s="23"/>
      <c r="BF23" s="1" t="str">
        <f t="shared" si="47"/>
        <v/>
      </c>
      <c r="BG23" s="1"/>
      <c r="BH23" s="1"/>
      <c r="BI23" s="1"/>
      <c r="BJ23" s="1"/>
      <c r="BK23" s="1"/>
      <c r="BL23" s="1"/>
      <c r="BM23" s="16" t="str">
        <f t="shared" si="48"/>
        <v/>
      </c>
      <c r="BN23" s="17" t="str">
        <f t="shared" si="49"/>
        <v/>
      </c>
      <c r="BO23" s="23"/>
      <c r="BP23" s="1" t="str">
        <f t="shared" si="50"/>
        <v/>
      </c>
      <c r="BQ23" s="1"/>
      <c r="BR23" s="1"/>
      <c r="BS23" s="1"/>
      <c r="BT23" s="1"/>
      <c r="BU23" s="1"/>
      <c r="BV23" s="1"/>
      <c r="BW23" s="16" t="str">
        <f t="shared" si="51"/>
        <v/>
      </c>
      <c r="BX23" s="17" t="str">
        <f t="shared" si="52"/>
        <v/>
      </c>
      <c r="BY23" s="23"/>
      <c r="BZ23" s="1" t="str">
        <f t="shared" si="53"/>
        <v/>
      </c>
      <c r="CA23" s="1"/>
      <c r="CB23" s="1"/>
      <c r="CC23" s="1"/>
      <c r="CD23" s="1"/>
      <c r="CE23" s="1"/>
      <c r="CF23" s="1"/>
      <c r="CG23" s="16" t="str">
        <f t="shared" si="54"/>
        <v/>
      </c>
      <c r="CH23" s="17" t="str">
        <f t="shared" si="55"/>
        <v/>
      </c>
      <c r="CI23" s="23"/>
      <c r="CJ23" s="1" t="str">
        <f t="shared" si="56"/>
        <v/>
      </c>
      <c r="CK23" s="1"/>
      <c r="CL23" s="1"/>
      <c r="CM23" s="1"/>
      <c r="CN23" s="1"/>
      <c r="CO23" s="1"/>
      <c r="CP23" s="1"/>
      <c r="CQ23" s="16" t="str">
        <f t="shared" si="57"/>
        <v/>
      </c>
      <c r="CR23" s="17" t="str">
        <f t="shared" si="58"/>
        <v/>
      </c>
      <c r="CS23" s="23"/>
      <c r="CT23" s="1" t="str">
        <f t="shared" si="59"/>
        <v/>
      </c>
      <c r="CU23" s="1"/>
      <c r="CV23" s="1"/>
      <c r="CW23" s="1"/>
      <c r="CX23" s="1"/>
      <c r="CY23" s="1"/>
      <c r="CZ23" s="1"/>
      <c r="DA23" s="16" t="str">
        <f t="shared" si="60"/>
        <v/>
      </c>
      <c r="DB23" s="17" t="str">
        <f t="shared" si="61"/>
        <v/>
      </c>
    </row>
    <row r="24" spans="2:106" ht="14" x14ac:dyDescent="0.15">
      <c r="B24" s="4" t="s">
        <v>26</v>
      </c>
      <c r="C24" s="2">
        <f t="shared" si="31"/>
        <v>1</v>
      </c>
      <c r="D24" s="2"/>
      <c r="E24" s="2"/>
      <c r="F24" s="8">
        <v>1</v>
      </c>
      <c r="G24" s="23"/>
      <c r="H24" s="1">
        <f t="shared" si="32"/>
        <v>0</v>
      </c>
      <c r="I24" s="1">
        <v>1</v>
      </c>
      <c r="J24" s="1">
        <v>1</v>
      </c>
      <c r="K24" s="1"/>
      <c r="L24" s="1"/>
      <c r="M24" s="1"/>
      <c r="N24" s="1"/>
      <c r="O24" s="16">
        <f t="shared" si="33"/>
        <v>1</v>
      </c>
      <c r="P24" s="17">
        <f t="shared" si="34"/>
        <v>0</v>
      </c>
      <c r="Q24" s="23"/>
      <c r="R24" s="1">
        <f t="shared" si="35"/>
        <v>0</v>
      </c>
      <c r="S24" s="1">
        <v>1</v>
      </c>
      <c r="T24" s="1">
        <v>1</v>
      </c>
      <c r="U24" s="1"/>
      <c r="V24" s="1"/>
      <c r="W24" s="1"/>
      <c r="X24" s="1"/>
      <c r="Y24" s="16">
        <f t="shared" si="36"/>
        <v>1</v>
      </c>
      <c r="Z24" s="17">
        <f t="shared" si="37"/>
        <v>0</v>
      </c>
      <c r="AA24" s="23"/>
      <c r="AB24" s="1">
        <f t="shared" si="38"/>
        <v>0</v>
      </c>
      <c r="AC24" s="1">
        <v>1</v>
      </c>
      <c r="AD24" s="1"/>
      <c r="AE24" s="1"/>
      <c r="AF24" s="1"/>
      <c r="AG24" s="1"/>
      <c r="AH24" s="1">
        <v>1</v>
      </c>
      <c r="AI24" s="16">
        <f t="shared" si="39"/>
        <v>0</v>
      </c>
      <c r="AJ24" s="17">
        <f t="shared" si="40"/>
        <v>0</v>
      </c>
      <c r="AK24" s="23"/>
      <c r="AL24" s="1">
        <f t="shared" si="41"/>
        <v>0</v>
      </c>
      <c r="AM24" s="1">
        <v>1</v>
      </c>
      <c r="AN24" s="1"/>
      <c r="AO24" s="1"/>
      <c r="AP24" s="1"/>
      <c r="AQ24" s="1"/>
      <c r="AR24" s="1">
        <v>1</v>
      </c>
      <c r="AS24" s="16">
        <f t="shared" si="42"/>
        <v>0</v>
      </c>
      <c r="AT24" s="17">
        <f t="shared" si="43"/>
        <v>0</v>
      </c>
      <c r="AU24" s="23"/>
      <c r="AV24" s="1">
        <f t="shared" si="44"/>
        <v>0</v>
      </c>
      <c r="AW24" s="1">
        <v>1</v>
      </c>
      <c r="AX24" s="1"/>
      <c r="AY24" s="1"/>
      <c r="AZ24" s="1"/>
      <c r="BA24" s="1"/>
      <c r="BB24" s="1">
        <v>1</v>
      </c>
      <c r="BC24" s="16">
        <f t="shared" si="45"/>
        <v>0</v>
      </c>
      <c r="BD24" s="17">
        <f t="shared" si="46"/>
        <v>0</v>
      </c>
      <c r="BE24" s="23"/>
      <c r="BF24" s="1" t="str">
        <f t="shared" si="47"/>
        <v/>
      </c>
      <c r="BG24" s="1"/>
      <c r="BH24" s="1"/>
      <c r="BI24" s="1"/>
      <c r="BJ24" s="1"/>
      <c r="BK24" s="1"/>
      <c r="BL24" s="1"/>
      <c r="BM24" s="16" t="str">
        <f t="shared" si="48"/>
        <v/>
      </c>
      <c r="BN24" s="17" t="str">
        <f t="shared" si="49"/>
        <v/>
      </c>
      <c r="BO24" s="23"/>
      <c r="BP24" s="1" t="str">
        <f t="shared" si="50"/>
        <v/>
      </c>
      <c r="BQ24" s="1"/>
      <c r="BR24" s="1"/>
      <c r="BS24" s="1"/>
      <c r="BT24" s="1"/>
      <c r="BU24" s="1"/>
      <c r="BV24" s="1"/>
      <c r="BW24" s="16" t="str">
        <f t="shared" si="51"/>
        <v/>
      </c>
      <c r="BX24" s="17" t="str">
        <f t="shared" si="52"/>
        <v/>
      </c>
      <c r="BY24" s="23"/>
      <c r="BZ24" s="1" t="str">
        <f t="shared" si="53"/>
        <v/>
      </c>
      <c r="CA24" s="1"/>
      <c r="CB24" s="1"/>
      <c r="CC24" s="1"/>
      <c r="CD24" s="1"/>
      <c r="CE24" s="1"/>
      <c r="CF24" s="1"/>
      <c r="CG24" s="16" t="str">
        <f t="shared" si="54"/>
        <v/>
      </c>
      <c r="CH24" s="17" t="str">
        <f t="shared" si="55"/>
        <v/>
      </c>
      <c r="CI24" s="23"/>
      <c r="CJ24" s="1" t="str">
        <f t="shared" si="56"/>
        <v/>
      </c>
      <c r="CK24" s="1"/>
      <c r="CL24" s="1"/>
      <c r="CM24" s="1"/>
      <c r="CN24" s="1"/>
      <c r="CO24" s="1"/>
      <c r="CP24" s="1"/>
      <c r="CQ24" s="16" t="str">
        <f t="shared" si="57"/>
        <v/>
      </c>
      <c r="CR24" s="17" t="str">
        <f t="shared" si="58"/>
        <v/>
      </c>
      <c r="CS24" s="23"/>
      <c r="CT24" s="1" t="str">
        <f t="shared" si="59"/>
        <v/>
      </c>
      <c r="CU24" s="1"/>
      <c r="CV24" s="1"/>
      <c r="CW24" s="1"/>
      <c r="CX24" s="1"/>
      <c r="CY24" s="1"/>
      <c r="CZ24" s="1"/>
      <c r="DA24" s="16" t="str">
        <f t="shared" si="60"/>
        <v/>
      </c>
      <c r="DB24" s="17" t="str">
        <f t="shared" si="61"/>
        <v/>
      </c>
    </row>
    <row r="25" spans="2:106" ht="14" x14ac:dyDescent="0.15">
      <c r="B25" s="4" t="s">
        <v>27</v>
      </c>
      <c r="C25" s="2">
        <f t="shared" si="31"/>
        <v>2</v>
      </c>
      <c r="D25" s="2"/>
      <c r="E25" s="2"/>
      <c r="F25" s="8">
        <v>2</v>
      </c>
      <c r="G25" s="23"/>
      <c r="H25" s="1">
        <f t="shared" si="32"/>
        <v>1</v>
      </c>
      <c r="I25" s="1">
        <v>1</v>
      </c>
      <c r="J25" s="1">
        <v>1</v>
      </c>
      <c r="K25" s="1"/>
      <c r="L25" s="1"/>
      <c r="M25" s="1"/>
      <c r="N25" s="1"/>
      <c r="O25" s="16">
        <f t="shared" si="33"/>
        <v>1</v>
      </c>
      <c r="P25" s="17">
        <f t="shared" si="34"/>
        <v>0</v>
      </c>
      <c r="Q25" s="23"/>
      <c r="R25" s="1">
        <f t="shared" si="35"/>
        <v>0</v>
      </c>
      <c r="S25" s="1">
        <v>1</v>
      </c>
      <c r="T25" s="1">
        <v>1</v>
      </c>
      <c r="U25" s="1"/>
      <c r="V25" s="1"/>
      <c r="W25" s="1"/>
      <c r="X25" s="1"/>
      <c r="Y25" s="16">
        <f t="shared" si="36"/>
        <v>1</v>
      </c>
      <c r="Z25" s="17">
        <f t="shared" si="37"/>
        <v>0</v>
      </c>
      <c r="AA25" s="23"/>
      <c r="AB25" s="1" t="str">
        <f t="shared" si="38"/>
        <v/>
      </c>
      <c r="AC25" s="1"/>
      <c r="AD25" s="1"/>
      <c r="AE25" s="1"/>
      <c r="AF25" s="1"/>
      <c r="AG25" s="1"/>
      <c r="AH25" s="1"/>
      <c r="AI25" s="16" t="str">
        <f t="shared" si="39"/>
        <v/>
      </c>
      <c r="AJ25" s="17" t="str">
        <f t="shared" si="40"/>
        <v/>
      </c>
      <c r="AK25" s="23"/>
      <c r="AL25" s="1" t="str">
        <f t="shared" si="41"/>
        <v/>
      </c>
      <c r="AM25" s="1"/>
      <c r="AN25" s="1"/>
      <c r="AO25" s="1"/>
      <c r="AP25" s="1"/>
      <c r="AQ25" s="1"/>
      <c r="AR25" s="1"/>
      <c r="AS25" s="16" t="str">
        <f t="shared" si="42"/>
        <v/>
      </c>
      <c r="AT25" s="17" t="str">
        <f t="shared" si="43"/>
        <v/>
      </c>
      <c r="AU25" s="23"/>
      <c r="AV25" s="1" t="str">
        <f t="shared" si="44"/>
        <v/>
      </c>
      <c r="AW25" s="1"/>
      <c r="AX25" s="1"/>
      <c r="AY25" s="1"/>
      <c r="AZ25" s="1"/>
      <c r="BA25" s="1"/>
      <c r="BB25" s="1"/>
      <c r="BC25" s="16" t="str">
        <f t="shared" si="45"/>
        <v/>
      </c>
      <c r="BD25" s="17" t="str">
        <f t="shared" si="46"/>
        <v/>
      </c>
      <c r="BE25" s="23"/>
      <c r="BF25" s="1" t="str">
        <f t="shared" si="47"/>
        <v/>
      </c>
      <c r="BG25" s="1"/>
      <c r="BH25" s="1"/>
      <c r="BI25" s="1"/>
      <c r="BJ25" s="1"/>
      <c r="BK25" s="1"/>
      <c r="BL25" s="1"/>
      <c r="BM25" s="16" t="str">
        <f t="shared" si="48"/>
        <v/>
      </c>
      <c r="BN25" s="17" t="str">
        <f t="shared" si="49"/>
        <v/>
      </c>
      <c r="BO25" s="23"/>
      <c r="BP25" s="1" t="str">
        <f t="shared" si="50"/>
        <v/>
      </c>
      <c r="BQ25" s="1"/>
      <c r="BR25" s="1"/>
      <c r="BS25" s="1"/>
      <c r="BT25" s="1"/>
      <c r="BU25" s="1"/>
      <c r="BV25" s="1"/>
      <c r="BW25" s="16" t="str">
        <f t="shared" si="51"/>
        <v/>
      </c>
      <c r="BX25" s="17" t="str">
        <f t="shared" si="52"/>
        <v/>
      </c>
      <c r="BY25" s="23"/>
      <c r="BZ25" s="1" t="str">
        <f t="shared" si="53"/>
        <v/>
      </c>
      <c r="CA25" s="1"/>
      <c r="CB25" s="1"/>
      <c r="CC25" s="1"/>
      <c r="CD25" s="1"/>
      <c r="CE25" s="1"/>
      <c r="CF25" s="1"/>
      <c r="CG25" s="16" t="str">
        <f t="shared" si="54"/>
        <v/>
      </c>
      <c r="CH25" s="17" t="str">
        <f t="shared" si="55"/>
        <v/>
      </c>
      <c r="CI25" s="23"/>
      <c r="CJ25" s="1" t="str">
        <f t="shared" si="56"/>
        <v/>
      </c>
      <c r="CK25" s="1"/>
      <c r="CL25" s="1"/>
      <c r="CM25" s="1"/>
      <c r="CN25" s="1"/>
      <c r="CO25" s="1"/>
      <c r="CP25" s="1"/>
      <c r="CQ25" s="16" t="str">
        <f t="shared" si="57"/>
        <v/>
      </c>
      <c r="CR25" s="17" t="str">
        <f t="shared" si="58"/>
        <v/>
      </c>
      <c r="CS25" s="23"/>
      <c r="CT25" s="1" t="str">
        <f t="shared" si="59"/>
        <v/>
      </c>
      <c r="CU25" s="1"/>
      <c r="CV25" s="1"/>
      <c r="CW25" s="1"/>
      <c r="CX25" s="1"/>
      <c r="CY25" s="1"/>
      <c r="CZ25" s="1"/>
      <c r="DA25" s="16" t="str">
        <f t="shared" si="60"/>
        <v/>
      </c>
      <c r="DB25" s="17" t="str">
        <f t="shared" si="61"/>
        <v/>
      </c>
    </row>
    <row r="26" spans="2:106" ht="14" x14ac:dyDescent="0.15">
      <c r="B26" s="4" t="e">
        <f>#REF!</f>
        <v>#REF!</v>
      </c>
      <c r="C26" s="2">
        <f t="shared" si="31"/>
        <v>0</v>
      </c>
      <c r="D26" s="2"/>
      <c r="E26" s="2"/>
      <c r="F26" s="8"/>
      <c r="G26" s="23"/>
      <c r="H26" s="1" t="str">
        <f t="shared" si="32"/>
        <v/>
      </c>
      <c r="I26" s="1"/>
      <c r="J26" s="1"/>
      <c r="K26" s="1"/>
      <c r="L26" s="1"/>
      <c r="M26" s="1"/>
      <c r="N26" s="1"/>
      <c r="O26" s="18" t="str">
        <f t="shared" si="33"/>
        <v/>
      </c>
      <c r="P26" s="19" t="str">
        <f t="shared" si="34"/>
        <v/>
      </c>
      <c r="Q26" s="23"/>
      <c r="R26" s="1" t="str">
        <f t="shared" si="35"/>
        <v/>
      </c>
      <c r="S26" s="1"/>
      <c r="T26" s="1"/>
      <c r="U26" s="1"/>
      <c r="V26" s="1"/>
      <c r="W26" s="1"/>
      <c r="X26" s="1"/>
      <c r="Y26" s="18" t="str">
        <f t="shared" si="36"/>
        <v/>
      </c>
      <c r="Z26" s="19" t="str">
        <f t="shared" si="37"/>
        <v/>
      </c>
      <c r="AA26" s="23"/>
      <c r="AB26" s="1" t="str">
        <f t="shared" si="38"/>
        <v/>
      </c>
      <c r="AC26" s="1"/>
      <c r="AD26" s="1"/>
      <c r="AE26" s="1"/>
      <c r="AF26" s="1"/>
      <c r="AG26" s="1"/>
      <c r="AH26" s="1"/>
      <c r="AI26" s="18" t="str">
        <f t="shared" si="39"/>
        <v/>
      </c>
      <c r="AJ26" s="19" t="str">
        <f t="shared" si="40"/>
        <v/>
      </c>
      <c r="AK26" s="23"/>
      <c r="AL26" s="1" t="str">
        <f t="shared" si="41"/>
        <v/>
      </c>
      <c r="AM26" s="1"/>
      <c r="AN26" s="1"/>
      <c r="AO26" s="1"/>
      <c r="AP26" s="1"/>
      <c r="AQ26" s="1"/>
      <c r="AR26" s="1"/>
      <c r="AS26" s="18" t="str">
        <f t="shared" si="42"/>
        <v/>
      </c>
      <c r="AT26" s="19" t="str">
        <f t="shared" si="43"/>
        <v/>
      </c>
      <c r="AU26" s="23"/>
      <c r="AV26" s="1" t="str">
        <f t="shared" si="44"/>
        <v/>
      </c>
      <c r="AW26" s="1"/>
      <c r="AX26" s="1"/>
      <c r="AY26" s="1"/>
      <c r="AZ26" s="1"/>
      <c r="BA26" s="1"/>
      <c r="BB26" s="1"/>
      <c r="BC26" s="18" t="str">
        <f t="shared" si="45"/>
        <v/>
      </c>
      <c r="BD26" s="19" t="str">
        <f t="shared" si="46"/>
        <v/>
      </c>
      <c r="BE26" s="23"/>
      <c r="BF26" s="1" t="str">
        <f t="shared" si="47"/>
        <v/>
      </c>
      <c r="BG26" s="1"/>
      <c r="BH26" s="1"/>
      <c r="BI26" s="1"/>
      <c r="BJ26" s="1"/>
      <c r="BK26" s="1"/>
      <c r="BL26" s="1"/>
      <c r="BM26" s="18" t="str">
        <f t="shared" si="48"/>
        <v/>
      </c>
      <c r="BN26" s="19" t="str">
        <f t="shared" si="49"/>
        <v/>
      </c>
      <c r="BO26" s="23"/>
      <c r="BP26" s="1" t="str">
        <f t="shared" si="50"/>
        <v/>
      </c>
      <c r="BQ26" s="1"/>
      <c r="BR26" s="1"/>
      <c r="BS26" s="1"/>
      <c r="BT26" s="1"/>
      <c r="BU26" s="1"/>
      <c r="BV26" s="1"/>
      <c r="BW26" s="18" t="str">
        <f t="shared" si="51"/>
        <v/>
      </c>
      <c r="BX26" s="19" t="str">
        <f t="shared" si="52"/>
        <v/>
      </c>
      <c r="BY26" s="23"/>
      <c r="BZ26" s="1" t="str">
        <f t="shared" si="53"/>
        <v/>
      </c>
      <c r="CA26" s="1"/>
      <c r="CB26" s="1"/>
      <c r="CC26" s="1"/>
      <c r="CD26" s="1"/>
      <c r="CE26" s="1"/>
      <c r="CF26" s="1"/>
      <c r="CG26" s="18" t="str">
        <f t="shared" si="54"/>
        <v/>
      </c>
      <c r="CH26" s="19" t="str">
        <f t="shared" si="55"/>
        <v/>
      </c>
      <c r="CI26" s="23"/>
      <c r="CJ26" s="1" t="str">
        <f t="shared" si="56"/>
        <v/>
      </c>
      <c r="CK26" s="1"/>
      <c r="CL26" s="1"/>
      <c r="CM26" s="1"/>
      <c r="CN26" s="1"/>
      <c r="CO26" s="1"/>
      <c r="CP26" s="1"/>
      <c r="CQ26" s="18" t="str">
        <f t="shared" si="57"/>
        <v/>
      </c>
      <c r="CR26" s="19" t="str">
        <f t="shared" si="58"/>
        <v/>
      </c>
      <c r="CS26" s="23"/>
      <c r="CT26" s="1" t="str">
        <f t="shared" si="59"/>
        <v/>
      </c>
      <c r="CU26" s="1"/>
      <c r="CV26" s="1"/>
      <c r="CW26" s="1"/>
      <c r="CX26" s="1"/>
      <c r="CY26" s="1"/>
      <c r="CZ26" s="1"/>
      <c r="DA26" s="18" t="str">
        <f t="shared" si="60"/>
        <v/>
      </c>
      <c r="DB26" s="19" t="str">
        <f t="shared" si="61"/>
        <v/>
      </c>
    </row>
    <row r="27" spans="2:106" ht="14" x14ac:dyDescent="0.15">
      <c r="B27" s="4" t="s">
        <v>48</v>
      </c>
      <c r="C27" s="2">
        <f t="shared" si="31"/>
        <v>4</v>
      </c>
      <c r="D27" s="2"/>
      <c r="E27" s="2"/>
      <c r="F27" s="8">
        <v>4</v>
      </c>
      <c r="G27" s="23"/>
      <c r="H27" s="1">
        <f t="shared" si="32"/>
        <v>0</v>
      </c>
      <c r="I27" s="1">
        <v>4</v>
      </c>
      <c r="J27" s="1">
        <v>2</v>
      </c>
      <c r="K27" s="1"/>
      <c r="L27" s="1"/>
      <c r="M27" s="1"/>
      <c r="N27" s="1">
        <v>2</v>
      </c>
      <c r="O27" s="18">
        <f t="shared" si="33"/>
        <v>0.5</v>
      </c>
      <c r="P27" s="19">
        <f t="shared" si="34"/>
        <v>0</v>
      </c>
      <c r="Q27" s="23">
        <v>1</v>
      </c>
      <c r="R27" s="1">
        <f t="shared" si="35"/>
        <v>2</v>
      </c>
      <c r="S27" s="1">
        <v>3</v>
      </c>
      <c r="T27" s="1">
        <v>1</v>
      </c>
      <c r="U27" s="1"/>
      <c r="V27" s="1"/>
      <c r="W27" s="1"/>
      <c r="X27" s="1">
        <v>2</v>
      </c>
      <c r="Y27" s="18">
        <f t="shared" si="36"/>
        <v>0.33333333333333331</v>
      </c>
      <c r="Z27" s="19">
        <f t="shared" si="37"/>
        <v>0</v>
      </c>
      <c r="AA27" s="23"/>
      <c r="AB27" s="1" t="str">
        <f t="shared" si="38"/>
        <v/>
      </c>
      <c r="AC27" s="1"/>
      <c r="AD27" s="1"/>
      <c r="AE27" s="1"/>
      <c r="AF27" s="1"/>
      <c r="AG27" s="1"/>
      <c r="AH27" s="1"/>
      <c r="AI27" s="18" t="str">
        <f t="shared" si="39"/>
        <v/>
      </c>
      <c r="AJ27" s="19" t="str">
        <f t="shared" si="40"/>
        <v/>
      </c>
      <c r="AK27" s="23"/>
      <c r="AL27" s="1" t="str">
        <f t="shared" si="41"/>
        <v/>
      </c>
      <c r="AM27" s="1"/>
      <c r="AN27" s="1"/>
      <c r="AO27" s="1"/>
      <c r="AP27" s="1"/>
      <c r="AQ27" s="1"/>
      <c r="AR27" s="1"/>
      <c r="AS27" s="18" t="str">
        <f t="shared" si="42"/>
        <v/>
      </c>
      <c r="AT27" s="19" t="str">
        <f t="shared" si="43"/>
        <v/>
      </c>
      <c r="AU27" s="23"/>
      <c r="AV27" s="1" t="str">
        <f t="shared" si="44"/>
        <v/>
      </c>
      <c r="AW27" s="1"/>
      <c r="AX27" s="1"/>
      <c r="AY27" s="1"/>
      <c r="AZ27" s="1"/>
      <c r="BA27" s="1"/>
      <c r="BB27" s="1"/>
      <c r="BC27" s="18" t="str">
        <f t="shared" si="45"/>
        <v/>
      </c>
      <c r="BD27" s="19" t="str">
        <f t="shared" si="46"/>
        <v/>
      </c>
      <c r="BE27" s="23"/>
      <c r="BF27" s="1" t="str">
        <f t="shared" si="47"/>
        <v/>
      </c>
      <c r="BG27" s="1"/>
      <c r="BH27" s="1"/>
      <c r="BI27" s="1"/>
      <c r="BJ27" s="1"/>
      <c r="BK27" s="1"/>
      <c r="BL27" s="1"/>
      <c r="BM27" s="18" t="str">
        <f t="shared" si="48"/>
        <v/>
      </c>
      <c r="BN27" s="19" t="str">
        <f t="shared" si="49"/>
        <v/>
      </c>
      <c r="BO27" s="23"/>
      <c r="BP27" s="1" t="str">
        <f t="shared" si="50"/>
        <v/>
      </c>
      <c r="BQ27" s="1"/>
      <c r="BR27" s="1"/>
      <c r="BS27" s="1"/>
      <c r="BT27" s="1"/>
      <c r="BU27" s="1"/>
      <c r="BV27" s="1"/>
      <c r="BW27" s="18" t="str">
        <f t="shared" si="51"/>
        <v/>
      </c>
      <c r="BX27" s="19" t="str">
        <f t="shared" si="52"/>
        <v/>
      </c>
      <c r="BY27" s="23"/>
      <c r="BZ27" s="1" t="str">
        <f t="shared" si="53"/>
        <v/>
      </c>
      <c r="CA27" s="1"/>
      <c r="CB27" s="1"/>
      <c r="CC27" s="1"/>
      <c r="CD27" s="1"/>
      <c r="CE27" s="1"/>
      <c r="CF27" s="1"/>
      <c r="CG27" s="18" t="str">
        <f t="shared" si="54"/>
        <v/>
      </c>
      <c r="CH27" s="19" t="str">
        <f t="shared" si="55"/>
        <v/>
      </c>
      <c r="CI27" s="23"/>
      <c r="CJ27" s="1" t="str">
        <f t="shared" si="56"/>
        <v/>
      </c>
      <c r="CK27" s="1"/>
      <c r="CL27" s="1"/>
      <c r="CM27" s="1"/>
      <c r="CN27" s="1"/>
      <c r="CO27" s="1"/>
      <c r="CP27" s="1"/>
      <c r="CQ27" s="18" t="str">
        <f t="shared" si="57"/>
        <v/>
      </c>
      <c r="CR27" s="19" t="str">
        <f t="shared" si="58"/>
        <v/>
      </c>
      <c r="CS27" s="23"/>
      <c r="CT27" s="1" t="str">
        <f t="shared" si="59"/>
        <v/>
      </c>
      <c r="CU27" s="1"/>
      <c r="CV27" s="1"/>
      <c r="CW27" s="1"/>
      <c r="CX27" s="1"/>
      <c r="CY27" s="1"/>
      <c r="CZ27" s="1"/>
      <c r="DA27" s="18" t="str">
        <f t="shared" si="60"/>
        <v/>
      </c>
      <c r="DB27" s="19" t="str">
        <f t="shared" si="61"/>
        <v/>
      </c>
    </row>
    <row r="28" spans="2:106" ht="14" x14ac:dyDescent="0.15">
      <c r="B28" s="4" t="e">
        <f>#REF!</f>
        <v>#REF!</v>
      </c>
      <c r="C28" s="2">
        <f t="shared" si="31"/>
        <v>0</v>
      </c>
      <c r="D28" s="2"/>
      <c r="E28" s="2"/>
      <c r="F28" s="9"/>
      <c r="G28" s="24"/>
      <c r="H28" s="25" t="str">
        <f t="shared" si="32"/>
        <v/>
      </c>
      <c r="I28" s="25"/>
      <c r="J28" s="25"/>
      <c r="K28" s="10"/>
      <c r="L28" s="10"/>
      <c r="M28" s="10"/>
      <c r="N28" s="10"/>
      <c r="O28" s="20" t="str">
        <f t="shared" si="33"/>
        <v/>
      </c>
      <c r="P28" s="21" t="str">
        <f t="shared" si="34"/>
        <v/>
      </c>
      <c r="Q28" s="24"/>
      <c r="R28" s="25" t="str">
        <f t="shared" si="35"/>
        <v/>
      </c>
      <c r="S28" s="25"/>
      <c r="T28" s="25"/>
      <c r="U28" s="10"/>
      <c r="V28" s="10"/>
      <c r="W28" s="10"/>
      <c r="X28" s="10"/>
      <c r="Y28" s="20" t="str">
        <f t="shared" si="36"/>
        <v/>
      </c>
      <c r="Z28" s="21" t="str">
        <f t="shared" si="37"/>
        <v/>
      </c>
      <c r="AA28" s="24"/>
      <c r="AB28" s="25" t="str">
        <f t="shared" si="38"/>
        <v/>
      </c>
      <c r="AC28" s="25"/>
      <c r="AD28" s="25"/>
      <c r="AE28" s="10"/>
      <c r="AF28" s="10"/>
      <c r="AG28" s="10"/>
      <c r="AH28" s="10"/>
      <c r="AI28" s="20" t="str">
        <f t="shared" si="39"/>
        <v/>
      </c>
      <c r="AJ28" s="21" t="str">
        <f t="shared" si="40"/>
        <v/>
      </c>
      <c r="AK28" s="24"/>
      <c r="AL28" s="25" t="str">
        <f t="shared" si="41"/>
        <v/>
      </c>
      <c r="AM28" s="25"/>
      <c r="AN28" s="25"/>
      <c r="AO28" s="10"/>
      <c r="AP28" s="10"/>
      <c r="AQ28" s="10"/>
      <c r="AR28" s="10"/>
      <c r="AS28" s="20" t="str">
        <f t="shared" si="42"/>
        <v/>
      </c>
      <c r="AT28" s="21" t="str">
        <f t="shared" si="43"/>
        <v/>
      </c>
      <c r="AU28" s="24"/>
      <c r="AV28" s="25" t="str">
        <f t="shared" si="44"/>
        <v/>
      </c>
      <c r="AW28" s="25"/>
      <c r="AX28" s="25"/>
      <c r="AY28" s="10"/>
      <c r="AZ28" s="10"/>
      <c r="BA28" s="10"/>
      <c r="BB28" s="10"/>
      <c r="BC28" s="20" t="str">
        <f t="shared" si="45"/>
        <v/>
      </c>
      <c r="BD28" s="21" t="str">
        <f t="shared" si="46"/>
        <v/>
      </c>
      <c r="BE28" s="24"/>
      <c r="BF28" s="25" t="str">
        <f t="shared" si="47"/>
        <v/>
      </c>
      <c r="BG28" s="25"/>
      <c r="BH28" s="25"/>
      <c r="BI28" s="10"/>
      <c r="BJ28" s="10"/>
      <c r="BK28" s="10"/>
      <c r="BL28" s="10"/>
      <c r="BM28" s="20" t="str">
        <f t="shared" si="48"/>
        <v/>
      </c>
      <c r="BN28" s="21" t="str">
        <f t="shared" si="49"/>
        <v/>
      </c>
      <c r="BO28" s="24"/>
      <c r="BP28" s="25" t="str">
        <f t="shared" si="50"/>
        <v/>
      </c>
      <c r="BQ28" s="25"/>
      <c r="BR28" s="25"/>
      <c r="BS28" s="10"/>
      <c r="BT28" s="10"/>
      <c r="BU28" s="10"/>
      <c r="BV28" s="10"/>
      <c r="BW28" s="20" t="str">
        <f t="shared" si="51"/>
        <v/>
      </c>
      <c r="BX28" s="21" t="str">
        <f t="shared" si="52"/>
        <v/>
      </c>
      <c r="BY28" s="24"/>
      <c r="BZ28" s="25" t="str">
        <f t="shared" si="53"/>
        <v/>
      </c>
      <c r="CA28" s="25"/>
      <c r="CB28" s="25"/>
      <c r="CC28" s="10"/>
      <c r="CD28" s="10"/>
      <c r="CE28" s="10"/>
      <c r="CF28" s="10"/>
      <c r="CG28" s="20" t="str">
        <f t="shared" si="54"/>
        <v/>
      </c>
      <c r="CH28" s="21" t="str">
        <f t="shared" si="55"/>
        <v/>
      </c>
      <c r="CI28" s="24"/>
      <c r="CJ28" s="25" t="str">
        <f t="shared" si="56"/>
        <v/>
      </c>
      <c r="CK28" s="25"/>
      <c r="CL28" s="25"/>
      <c r="CM28" s="10"/>
      <c r="CN28" s="10"/>
      <c r="CO28" s="10"/>
      <c r="CP28" s="10"/>
      <c r="CQ28" s="20" t="str">
        <f t="shared" si="57"/>
        <v/>
      </c>
      <c r="CR28" s="21" t="str">
        <f t="shared" si="58"/>
        <v/>
      </c>
      <c r="CS28" s="24"/>
      <c r="CT28" s="25" t="str">
        <f t="shared" si="59"/>
        <v/>
      </c>
      <c r="CU28" s="25"/>
      <c r="CV28" s="25"/>
      <c r="CW28" s="10"/>
      <c r="CX28" s="10"/>
      <c r="CY28" s="10"/>
      <c r="CZ28" s="10"/>
      <c r="DA28" s="20" t="str">
        <f t="shared" si="60"/>
        <v/>
      </c>
      <c r="DB28" s="21" t="str">
        <f t="shared" si="61"/>
        <v/>
      </c>
    </row>
  </sheetData>
  <mergeCells count="28">
    <mergeCell ref="CI17:CR17"/>
    <mergeCell ref="CS17:DB17"/>
    <mergeCell ref="BO3:BX3"/>
    <mergeCell ref="BY3:CH3"/>
    <mergeCell ref="CI3:CR3"/>
    <mergeCell ref="CS3:DB3"/>
    <mergeCell ref="B17:B18"/>
    <mergeCell ref="C17:C18"/>
    <mergeCell ref="D17:D18"/>
    <mergeCell ref="E17:E18"/>
    <mergeCell ref="G17:P17"/>
    <mergeCell ref="Q17:Z17"/>
    <mergeCell ref="AA17:AJ17"/>
    <mergeCell ref="AK17:AT17"/>
    <mergeCell ref="AU17:BD17"/>
    <mergeCell ref="BE17:BN17"/>
    <mergeCell ref="BO17:BX17"/>
    <mergeCell ref="BY17:CH17"/>
    <mergeCell ref="Q3:Z3"/>
    <mergeCell ref="AA3:AJ3"/>
    <mergeCell ref="AK3:AT3"/>
    <mergeCell ref="AU3:BD3"/>
    <mergeCell ref="BE3:BN3"/>
    <mergeCell ref="B3:B4"/>
    <mergeCell ref="C3:C4"/>
    <mergeCell ref="D3:D4"/>
    <mergeCell ref="E3:E4"/>
    <mergeCell ref="G3:P3"/>
  </mergeCells>
  <pageMargins left="0.75" right="0.75" top="1" bottom="1" header="0.5" footer="0.5"/>
  <pageSetup scale="65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5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5.1640625" style="6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46</v>
      </c>
    </row>
    <row r="2" spans="1:90" x14ac:dyDescent="0.15">
      <c r="B2" t="str">
        <f>"Freshmen Retention - "&amp;$A$1</f>
        <v>Freshmen Retention - Student Who Received Neither a Pell or Stafford Loan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274</v>
      </c>
      <c r="D5" s="53">
        <v>3</v>
      </c>
      <c r="E5" s="53"/>
      <c r="F5" s="48">
        <v>271</v>
      </c>
      <c r="G5" s="54">
        <v>229</v>
      </c>
      <c r="H5" s="55"/>
      <c r="I5" s="55">
        <v>8</v>
      </c>
      <c r="J5" s="55"/>
      <c r="K5" s="55">
        <v>34</v>
      </c>
      <c r="L5" s="49">
        <f t="shared" ref="L5:L11" si="1">IF($F5="","",((G5+H5+I5+J5)/$F5))</f>
        <v>0.87453874538745391</v>
      </c>
      <c r="M5" s="50">
        <f t="shared" ref="M5:M11" si="2">IF($F5="","",(J5/$F5))</f>
        <v>0</v>
      </c>
      <c r="N5" s="54">
        <v>208</v>
      </c>
      <c r="O5" s="55">
        <v>1</v>
      </c>
      <c r="P5" s="55"/>
      <c r="Q5" s="55"/>
      <c r="R5" s="55">
        <v>62</v>
      </c>
      <c r="S5" s="49">
        <f t="shared" ref="S5:S11" si="3">IF($F5="","",((N5+O5+P5+Q5)/$F5))</f>
        <v>0.77121771217712176</v>
      </c>
      <c r="T5" s="50">
        <f t="shared" ref="T5:T11" si="4">IF($F5="","",(Q5/$F5))</f>
        <v>0</v>
      </c>
      <c r="U5" s="54">
        <v>188</v>
      </c>
      <c r="V5" s="55"/>
      <c r="W5" s="55">
        <v>5</v>
      </c>
      <c r="X5" s="55">
        <v>9</v>
      </c>
      <c r="Y5" s="55">
        <v>69</v>
      </c>
      <c r="Z5" s="49">
        <f t="shared" ref="Z5:Z11" si="5">IF($F5="","",((U5+V5+W5+X5)/$F5))</f>
        <v>0.74538745387453875</v>
      </c>
      <c r="AA5" s="50">
        <f t="shared" ref="AA5:AA11" si="6">IF($F5="","",(X5/$F5))</f>
        <v>3.3210332103321034E-2</v>
      </c>
      <c r="AB5" s="54">
        <v>81</v>
      </c>
      <c r="AC5" s="55">
        <v>2</v>
      </c>
      <c r="AD5" s="55">
        <v>3</v>
      </c>
      <c r="AE5" s="55">
        <v>111</v>
      </c>
      <c r="AF5" s="55">
        <v>74</v>
      </c>
      <c r="AG5" s="49">
        <f t="shared" ref="AG5:AG11" si="7">IF($F5="","",((AB5+AC5+AD5+AE5)/$F5))</f>
        <v>0.72693726937269376</v>
      </c>
      <c r="AH5" s="50">
        <f t="shared" ref="AH5:AH11" si="8">IF($F5="","",(AE5/$F5))</f>
        <v>0.40959409594095941</v>
      </c>
      <c r="AI5" s="54">
        <v>5</v>
      </c>
      <c r="AJ5" s="55"/>
      <c r="AK5" s="55">
        <v>2</v>
      </c>
      <c r="AL5" s="55">
        <v>188</v>
      </c>
      <c r="AM5" s="55">
        <v>76</v>
      </c>
      <c r="AN5" s="49">
        <f t="shared" ref="AN5:AN11" si="9">IF($F5="","",((AI5+AJ5+AK5+AL5)/$F5))</f>
        <v>0.71955719557195574</v>
      </c>
      <c r="AO5" s="50">
        <f t="shared" ref="AO5:AO11" si="10">IF($F5="","",(AL5/$F5))</f>
        <v>0.69372693726937273</v>
      </c>
      <c r="AP5" s="54">
        <v>3</v>
      </c>
      <c r="AQ5" s="55"/>
      <c r="AR5" s="55"/>
      <c r="AS5" s="55">
        <v>191</v>
      </c>
      <c r="AT5" s="55">
        <v>77</v>
      </c>
      <c r="AU5" s="49">
        <f t="shared" ref="AU5:AU11" si="11">IF($F5="","",((AP5+AQ5+AR5+AS5)/$F5))</f>
        <v>0.71586715867158668</v>
      </c>
      <c r="AV5" s="50">
        <f t="shared" ref="AV5:AV11" si="12">IF($F5="","",(AS5/$F5))</f>
        <v>0.70479704797047971</v>
      </c>
      <c r="AW5" s="54">
        <v>2</v>
      </c>
      <c r="AX5" s="55"/>
      <c r="AY5" s="55"/>
      <c r="AZ5" s="55">
        <v>194</v>
      </c>
      <c r="BA5" s="55">
        <v>75</v>
      </c>
      <c r="BB5" s="49">
        <f t="shared" ref="BB5:BB11" si="13">IF($F5="","",((AW5+AX5+AY5+AZ5)/$F5))</f>
        <v>0.7232472324723247</v>
      </c>
      <c r="BC5" s="50">
        <f t="shared" ref="BC5:BC11" si="14">IF($F5="","",(AZ5/$F5))</f>
        <v>0.71586715867158668</v>
      </c>
      <c r="BD5" s="54">
        <v>2</v>
      </c>
      <c r="BE5" s="55"/>
      <c r="BF5" s="55"/>
      <c r="BG5" s="55">
        <v>195</v>
      </c>
      <c r="BH5" s="55">
        <v>74</v>
      </c>
      <c r="BI5" s="49">
        <f t="shared" ref="BI5:BI11" si="15">IF($F5="","",((BD5+BE5+BF5+BG5)/$F5))</f>
        <v>0.72693726937269376</v>
      </c>
      <c r="BJ5" s="50">
        <f t="shared" ref="BJ5:BJ11" si="16">IF($F5="","",(BG5/$F5))</f>
        <v>0.71955719557195574</v>
      </c>
      <c r="BK5" s="54">
        <v>1</v>
      </c>
      <c r="BL5" s="55"/>
      <c r="BM5" s="55"/>
      <c r="BN5" s="55">
        <v>197</v>
      </c>
      <c r="BO5" s="55">
        <f>F5-(BK5+BN5)</f>
        <v>73</v>
      </c>
      <c r="BP5" s="49">
        <f t="shared" ref="BP5:BP11" si="17">IF($F5="","",((BK5+BL5+BM5+BN5)/$F5))</f>
        <v>0.73062730627306272</v>
      </c>
      <c r="BQ5" s="50">
        <f t="shared" ref="BQ5:BQ11" si="18">IF($F5="","",(BN5/$F5))</f>
        <v>0.72693726937269376</v>
      </c>
      <c r="BR5" s="54">
        <v>1</v>
      </c>
      <c r="BS5" s="55"/>
      <c r="BT5" s="55"/>
      <c r="BU5" s="55">
        <v>197</v>
      </c>
      <c r="BV5" s="55">
        <v>73</v>
      </c>
      <c r="BW5" s="49">
        <f t="shared" ref="BW5:BW11" si="19">IF($F5="","",((BR5+BS5+BT5+BU5)/$F5))</f>
        <v>0.73062730627306272</v>
      </c>
      <c r="BX5" s="49">
        <f t="shared" ref="BX5:BX11" si="20">IF($F5="","",(BU5/$F5))</f>
        <v>0.72693726937269376</v>
      </c>
      <c r="BY5" s="54">
        <v>1</v>
      </c>
      <c r="BZ5" s="55"/>
      <c r="CA5" s="55"/>
      <c r="CB5" s="55">
        <v>197</v>
      </c>
      <c r="CC5" s="55">
        <v>73</v>
      </c>
      <c r="CD5" s="49">
        <f t="shared" ref="CD5:CD12" si="21">IF($F5="","",((BY5+BZ5+CA5+CB5)/$F5))</f>
        <v>0.73062730627306272</v>
      </c>
      <c r="CE5" s="50">
        <f t="shared" ref="CE5:CE12" si="22">IF($F5="","",(CB5/$F5))</f>
        <v>0.72693726937269376</v>
      </c>
      <c r="CF5" s="54"/>
      <c r="CG5" s="55"/>
      <c r="CH5" s="55"/>
      <c r="CI5" s="55">
        <v>198</v>
      </c>
      <c r="CJ5" s="55">
        <v>73</v>
      </c>
      <c r="CK5" s="49">
        <f t="shared" ref="CK5:CK13" si="23">IF($F5="","",((CF5+CG5+CH5+CI5)/$F5))</f>
        <v>0.73062730627306272</v>
      </c>
      <c r="CL5" s="51">
        <f t="shared" ref="CL5:CL13" si="24">IF($F5="","",(CI5/$F5))</f>
        <v>0.73062730627306272</v>
      </c>
    </row>
    <row r="6" spans="1:90" s="52" customFormat="1" ht="14" x14ac:dyDescent="0.15">
      <c r="B6" s="47" t="s">
        <v>25</v>
      </c>
      <c r="C6" s="53">
        <f t="shared" si="0"/>
        <v>318</v>
      </c>
      <c r="D6" s="53"/>
      <c r="E6" s="53">
        <v>1</v>
      </c>
      <c r="F6" s="48">
        <v>317</v>
      </c>
      <c r="G6" s="54">
        <v>266</v>
      </c>
      <c r="H6" s="55"/>
      <c r="I6" s="55">
        <v>12</v>
      </c>
      <c r="J6" s="55"/>
      <c r="K6" s="55">
        <v>39</v>
      </c>
      <c r="L6" s="49">
        <f t="shared" si="1"/>
        <v>0.87697160883280756</v>
      </c>
      <c r="M6" s="50">
        <f t="shared" si="2"/>
        <v>0</v>
      </c>
      <c r="N6" s="54">
        <v>238</v>
      </c>
      <c r="O6" s="55"/>
      <c r="P6" s="55">
        <v>5</v>
      </c>
      <c r="Q6" s="55"/>
      <c r="R6" s="55">
        <v>74</v>
      </c>
      <c r="S6" s="49">
        <f t="shared" si="3"/>
        <v>0.7665615141955836</v>
      </c>
      <c r="T6" s="50">
        <f t="shared" si="4"/>
        <v>0</v>
      </c>
      <c r="U6" s="54">
        <v>215</v>
      </c>
      <c r="V6" s="55">
        <v>4</v>
      </c>
      <c r="W6" s="55">
        <v>7</v>
      </c>
      <c r="X6" s="55">
        <v>5</v>
      </c>
      <c r="Y6" s="55">
        <v>86</v>
      </c>
      <c r="Z6" s="49">
        <f t="shared" si="5"/>
        <v>0.72870662460567825</v>
      </c>
      <c r="AA6" s="50">
        <f t="shared" si="6"/>
        <v>1.5772870662460567E-2</v>
      </c>
      <c r="AB6" s="54">
        <v>103</v>
      </c>
      <c r="AC6" s="55"/>
      <c r="AD6" s="55">
        <v>5</v>
      </c>
      <c r="AE6" s="55">
        <v>103</v>
      </c>
      <c r="AF6" s="55">
        <v>106</v>
      </c>
      <c r="AG6" s="49">
        <f t="shared" si="7"/>
        <v>0.66561514195583593</v>
      </c>
      <c r="AH6" s="50">
        <f t="shared" si="8"/>
        <v>0.32492113564668768</v>
      </c>
      <c r="AI6" s="54">
        <v>25</v>
      </c>
      <c r="AJ6" s="55"/>
      <c r="AK6" s="55">
        <v>8</v>
      </c>
      <c r="AL6" s="55">
        <v>177</v>
      </c>
      <c r="AM6" s="55">
        <v>107</v>
      </c>
      <c r="AN6" s="49">
        <f t="shared" si="9"/>
        <v>0.66246056782334384</v>
      </c>
      <c r="AO6" s="50">
        <f t="shared" si="10"/>
        <v>0.55835962145110407</v>
      </c>
      <c r="AP6" s="54">
        <v>13</v>
      </c>
      <c r="AQ6" s="55"/>
      <c r="AR6" s="55"/>
      <c r="AS6" s="55">
        <v>195</v>
      </c>
      <c r="AT6" s="55">
        <v>109</v>
      </c>
      <c r="AU6" s="49">
        <f t="shared" si="11"/>
        <v>0.65615141955835965</v>
      </c>
      <c r="AV6" s="50">
        <f t="shared" si="12"/>
        <v>0.6151419558359621</v>
      </c>
      <c r="AW6" s="54">
        <v>7</v>
      </c>
      <c r="AX6" s="55"/>
      <c r="AY6" s="55"/>
      <c r="AZ6" s="55">
        <v>201</v>
      </c>
      <c r="BA6" s="55">
        <v>109</v>
      </c>
      <c r="BB6" s="49">
        <f t="shared" si="13"/>
        <v>0.65615141955835965</v>
      </c>
      <c r="BC6" s="50">
        <f t="shared" si="14"/>
        <v>0.63406940063091488</v>
      </c>
      <c r="BD6" s="54">
        <v>2</v>
      </c>
      <c r="BE6" s="55"/>
      <c r="BF6" s="55"/>
      <c r="BG6" s="55">
        <v>207</v>
      </c>
      <c r="BH6" s="55">
        <f>F6-(BD6+BG6)</f>
        <v>108</v>
      </c>
      <c r="BI6" s="49">
        <f t="shared" si="15"/>
        <v>0.65930599369085174</v>
      </c>
      <c r="BJ6" s="50">
        <f t="shared" si="16"/>
        <v>0.65299684542586756</v>
      </c>
      <c r="BK6" s="54">
        <v>1</v>
      </c>
      <c r="BL6" s="55"/>
      <c r="BM6" s="55"/>
      <c r="BN6" s="55">
        <v>208</v>
      </c>
      <c r="BO6" s="55">
        <v>108</v>
      </c>
      <c r="BP6" s="49">
        <f t="shared" si="17"/>
        <v>0.65930599369085174</v>
      </c>
      <c r="BQ6" s="50">
        <f t="shared" si="18"/>
        <v>0.65615141955835965</v>
      </c>
      <c r="BR6" s="54"/>
      <c r="BS6" s="55"/>
      <c r="BT6" s="55"/>
      <c r="BU6" s="55">
        <v>211</v>
      </c>
      <c r="BV6" s="55">
        <f>F6-BU6</f>
        <v>106</v>
      </c>
      <c r="BW6" s="49">
        <f t="shared" si="19"/>
        <v>0.66561514195583593</v>
      </c>
      <c r="BX6" s="49">
        <f t="shared" si="20"/>
        <v>0.66561514195583593</v>
      </c>
      <c r="BY6" s="54"/>
      <c r="BZ6" s="55"/>
      <c r="CA6" s="55"/>
      <c r="CB6" s="55">
        <v>211</v>
      </c>
      <c r="CC6" s="55">
        <v>106</v>
      </c>
      <c r="CD6" s="49">
        <f t="shared" si="21"/>
        <v>0.66561514195583593</v>
      </c>
      <c r="CE6" s="50">
        <f t="shared" si="22"/>
        <v>0.66561514195583593</v>
      </c>
      <c r="CF6" s="54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299</v>
      </c>
      <c r="D7" s="53">
        <v>4</v>
      </c>
      <c r="E7" s="53"/>
      <c r="F7" s="48">
        <v>295</v>
      </c>
      <c r="G7" s="54">
        <v>256</v>
      </c>
      <c r="H7" s="55"/>
      <c r="I7" s="55">
        <v>6</v>
      </c>
      <c r="J7" s="55"/>
      <c r="K7" s="55">
        <v>33</v>
      </c>
      <c r="L7" s="49">
        <f t="shared" si="1"/>
        <v>0.88813559322033897</v>
      </c>
      <c r="M7" s="50">
        <f t="shared" si="2"/>
        <v>0</v>
      </c>
      <c r="N7" s="54">
        <v>218</v>
      </c>
      <c r="O7" s="55">
        <v>1</v>
      </c>
      <c r="P7" s="55">
        <v>13</v>
      </c>
      <c r="Q7" s="55"/>
      <c r="R7" s="55">
        <v>63</v>
      </c>
      <c r="S7" s="49">
        <f t="shared" si="3"/>
        <v>0.78644067796610173</v>
      </c>
      <c r="T7" s="50">
        <f t="shared" si="4"/>
        <v>0</v>
      </c>
      <c r="U7" s="54">
        <v>210</v>
      </c>
      <c r="V7" s="55"/>
      <c r="W7" s="55">
        <v>4</v>
      </c>
      <c r="X7" s="55">
        <v>4</v>
      </c>
      <c r="Y7" s="55">
        <v>77</v>
      </c>
      <c r="Z7" s="49">
        <f t="shared" si="5"/>
        <v>0.73898305084745763</v>
      </c>
      <c r="AA7" s="50">
        <f t="shared" si="6"/>
        <v>1.3559322033898305E-2</v>
      </c>
      <c r="AB7" s="54">
        <v>117</v>
      </c>
      <c r="AC7" s="55"/>
      <c r="AD7" s="55">
        <v>4</v>
      </c>
      <c r="AE7" s="55">
        <v>89</v>
      </c>
      <c r="AF7" s="55">
        <v>85</v>
      </c>
      <c r="AG7" s="49">
        <f t="shared" si="7"/>
        <v>0.71186440677966101</v>
      </c>
      <c r="AH7" s="50">
        <f t="shared" si="8"/>
        <v>0.30169491525423731</v>
      </c>
      <c r="AI7" s="54">
        <v>25</v>
      </c>
      <c r="AJ7" s="55"/>
      <c r="AK7" s="55">
        <v>1</v>
      </c>
      <c r="AL7" s="55">
        <v>181</v>
      </c>
      <c r="AM7" s="55">
        <v>88</v>
      </c>
      <c r="AN7" s="49">
        <f t="shared" si="9"/>
        <v>0.70169491525423733</v>
      </c>
      <c r="AO7" s="50">
        <f t="shared" si="10"/>
        <v>0.61355932203389829</v>
      </c>
      <c r="AP7" s="54">
        <v>6</v>
      </c>
      <c r="AQ7" s="55"/>
      <c r="AR7" s="55">
        <v>3</v>
      </c>
      <c r="AS7" s="55">
        <v>201</v>
      </c>
      <c r="AT7" s="55">
        <v>85</v>
      </c>
      <c r="AU7" s="49">
        <f t="shared" si="11"/>
        <v>0.71186440677966101</v>
      </c>
      <c r="AV7" s="50">
        <f t="shared" si="12"/>
        <v>0.68135593220338986</v>
      </c>
      <c r="AW7" s="54">
        <v>4</v>
      </c>
      <c r="AX7" s="55"/>
      <c r="AY7" s="55">
        <v>1</v>
      </c>
      <c r="AZ7" s="55">
        <v>203</v>
      </c>
      <c r="BA7" s="55">
        <f>F7-(AW7+AY7+AZ7)</f>
        <v>87</v>
      </c>
      <c r="BB7" s="49">
        <f t="shared" si="13"/>
        <v>0.70508474576271185</v>
      </c>
      <c r="BC7" s="50">
        <f t="shared" si="14"/>
        <v>0.68813559322033901</v>
      </c>
      <c r="BD7" s="54">
        <v>1</v>
      </c>
      <c r="BE7" s="55"/>
      <c r="BF7" s="55">
        <v>1</v>
      </c>
      <c r="BG7" s="55">
        <v>206</v>
      </c>
      <c r="BH7" s="55">
        <f>F7-BD7-BE7-BF7-BG7</f>
        <v>87</v>
      </c>
      <c r="BI7" s="49">
        <f t="shared" si="15"/>
        <v>0.70508474576271185</v>
      </c>
      <c r="BJ7" s="50">
        <f t="shared" si="16"/>
        <v>0.69830508474576269</v>
      </c>
      <c r="BK7" s="54"/>
      <c r="BL7" s="55"/>
      <c r="BM7" s="55"/>
      <c r="BN7" s="55">
        <v>208</v>
      </c>
      <c r="BO7" s="55">
        <v>87</v>
      </c>
      <c r="BP7" s="49">
        <f t="shared" si="17"/>
        <v>0.70508474576271185</v>
      </c>
      <c r="BQ7" s="50">
        <f t="shared" si="18"/>
        <v>0.70508474576271185</v>
      </c>
      <c r="BR7" s="54"/>
      <c r="BS7" s="55">
        <v>1</v>
      </c>
      <c r="BT7" s="55"/>
      <c r="BU7" s="55">
        <v>208</v>
      </c>
      <c r="BV7" s="55">
        <v>86</v>
      </c>
      <c r="BW7" s="49">
        <f t="shared" si="19"/>
        <v>0.70847457627118648</v>
      </c>
      <c r="BX7" s="49">
        <f t="shared" si="20"/>
        <v>0.70508474576271185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224</v>
      </c>
      <c r="D8" s="53"/>
      <c r="E8" s="53"/>
      <c r="F8" s="48">
        <v>224</v>
      </c>
      <c r="G8" s="54">
        <v>198</v>
      </c>
      <c r="H8" s="55"/>
      <c r="I8" s="55">
        <v>8</v>
      </c>
      <c r="J8" s="55"/>
      <c r="K8" s="55">
        <v>18</v>
      </c>
      <c r="L8" s="49">
        <f t="shared" si="1"/>
        <v>0.9196428571428571</v>
      </c>
      <c r="M8" s="50">
        <f t="shared" si="2"/>
        <v>0</v>
      </c>
      <c r="N8" s="54">
        <v>173</v>
      </c>
      <c r="O8" s="55"/>
      <c r="P8" s="55">
        <v>14</v>
      </c>
      <c r="Q8" s="55"/>
      <c r="R8" s="55">
        <v>37</v>
      </c>
      <c r="S8" s="49">
        <f t="shared" si="3"/>
        <v>0.8348214285714286</v>
      </c>
      <c r="T8" s="50">
        <f t="shared" si="4"/>
        <v>0</v>
      </c>
      <c r="U8" s="54">
        <v>163</v>
      </c>
      <c r="V8" s="55"/>
      <c r="W8" s="55">
        <v>7</v>
      </c>
      <c r="X8" s="55">
        <v>3</v>
      </c>
      <c r="Y8" s="55">
        <v>51</v>
      </c>
      <c r="Z8" s="49">
        <f t="shared" si="5"/>
        <v>0.7723214285714286</v>
      </c>
      <c r="AA8" s="50">
        <f t="shared" si="6"/>
        <v>1.3392857142857142E-2</v>
      </c>
      <c r="AB8" s="54">
        <v>85</v>
      </c>
      <c r="AC8" s="55"/>
      <c r="AD8" s="55">
        <v>4</v>
      </c>
      <c r="AE8" s="55">
        <v>82</v>
      </c>
      <c r="AF8" s="55">
        <v>53</v>
      </c>
      <c r="AG8" s="49">
        <f t="shared" si="7"/>
        <v>0.7633928571428571</v>
      </c>
      <c r="AH8" s="50">
        <f t="shared" si="8"/>
        <v>0.36607142857142855</v>
      </c>
      <c r="AI8" s="54">
        <v>17</v>
      </c>
      <c r="AJ8" s="55"/>
      <c r="AK8" s="55">
        <v>1</v>
      </c>
      <c r="AL8" s="55">
        <v>149</v>
      </c>
      <c r="AM8" s="55">
        <v>57</v>
      </c>
      <c r="AN8" s="49">
        <f t="shared" si="9"/>
        <v>0.7455357142857143</v>
      </c>
      <c r="AO8" s="50">
        <f t="shared" si="10"/>
        <v>0.6651785714285714</v>
      </c>
      <c r="AP8" s="54">
        <v>5</v>
      </c>
      <c r="AQ8" s="55"/>
      <c r="AR8" s="55">
        <v>2</v>
      </c>
      <c r="AS8" s="55">
        <v>158</v>
      </c>
      <c r="AT8" s="55">
        <f>F8-(AP8+AR8+AS8)</f>
        <v>59</v>
      </c>
      <c r="AU8" s="49">
        <f t="shared" si="11"/>
        <v>0.7366071428571429</v>
      </c>
      <c r="AV8" s="50">
        <f t="shared" si="12"/>
        <v>0.7053571428571429</v>
      </c>
      <c r="AW8" s="54">
        <v>2</v>
      </c>
      <c r="AX8" s="55"/>
      <c r="AY8" s="55"/>
      <c r="AZ8" s="55">
        <v>163</v>
      </c>
      <c r="BA8" s="55">
        <f>F8-AW8-AX8-AY8-AZ8</f>
        <v>59</v>
      </c>
      <c r="BB8" s="49">
        <f t="shared" si="13"/>
        <v>0.7366071428571429</v>
      </c>
      <c r="BC8" s="50">
        <f t="shared" si="14"/>
        <v>0.7276785714285714</v>
      </c>
      <c r="BD8" s="54">
        <v>3</v>
      </c>
      <c r="BE8" s="55"/>
      <c r="BF8" s="55"/>
      <c r="BG8" s="55">
        <v>163</v>
      </c>
      <c r="BH8" s="55">
        <f>F8-BG8-BD8</f>
        <v>58</v>
      </c>
      <c r="BI8" s="49">
        <f t="shared" si="15"/>
        <v>0.7410714285714286</v>
      </c>
      <c r="BJ8" s="50">
        <f t="shared" si="16"/>
        <v>0.7276785714285714</v>
      </c>
      <c r="BK8" s="54">
        <v>1</v>
      </c>
      <c r="BL8" s="55"/>
      <c r="BM8" s="55"/>
      <c r="BN8" s="55">
        <v>164</v>
      </c>
      <c r="BO8" s="55">
        <f>F8-BK8-BN8</f>
        <v>59</v>
      </c>
      <c r="BP8" s="49">
        <f t="shared" si="17"/>
        <v>0.7366071428571429</v>
      </c>
      <c r="BQ8" s="50">
        <f t="shared" si="18"/>
        <v>0.7321428571428571</v>
      </c>
      <c r="BR8" s="54"/>
      <c r="BS8" s="55"/>
      <c r="BT8" s="55"/>
      <c r="BU8" s="55"/>
      <c r="BV8" s="55"/>
      <c r="BW8" s="49">
        <f t="shared" si="19"/>
        <v>0</v>
      </c>
      <c r="BX8" s="49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207</v>
      </c>
      <c r="D9" s="53"/>
      <c r="E9" s="53"/>
      <c r="F9" s="48">
        <v>207</v>
      </c>
      <c r="G9" s="54">
        <v>185</v>
      </c>
      <c r="H9" s="55"/>
      <c r="I9" s="55">
        <v>13</v>
      </c>
      <c r="J9" s="55"/>
      <c r="K9" s="55">
        <v>9</v>
      </c>
      <c r="L9" s="49">
        <f t="shared" si="1"/>
        <v>0.95652173913043481</v>
      </c>
      <c r="M9" s="50">
        <f t="shared" si="2"/>
        <v>0</v>
      </c>
      <c r="N9" s="54">
        <v>167</v>
      </c>
      <c r="O9" s="55"/>
      <c r="P9" s="55">
        <v>5</v>
      </c>
      <c r="Q9" s="55"/>
      <c r="R9" s="55">
        <v>35</v>
      </c>
      <c r="S9" s="100">
        <f t="shared" si="3"/>
        <v>0.83091787439613529</v>
      </c>
      <c r="T9" s="50">
        <f t="shared" si="4"/>
        <v>0</v>
      </c>
      <c r="U9" s="54">
        <v>142</v>
      </c>
      <c r="V9" s="55"/>
      <c r="W9" s="55">
        <v>4</v>
      </c>
      <c r="X9" s="55">
        <v>19</v>
      </c>
      <c r="Y9" s="55">
        <v>42</v>
      </c>
      <c r="Z9" s="100">
        <f t="shared" si="5"/>
        <v>0.79710144927536231</v>
      </c>
      <c r="AA9" s="101">
        <f t="shared" si="6"/>
        <v>9.1787439613526575E-2</v>
      </c>
      <c r="AB9" s="54">
        <v>65</v>
      </c>
      <c r="AC9" s="55"/>
      <c r="AD9" s="55">
        <v>2</v>
      </c>
      <c r="AE9" s="55">
        <v>91</v>
      </c>
      <c r="AF9" s="55">
        <v>49</v>
      </c>
      <c r="AG9" s="100">
        <f t="shared" si="7"/>
        <v>0.76328502415458932</v>
      </c>
      <c r="AH9" s="50">
        <f t="shared" si="8"/>
        <v>0.43961352657004832</v>
      </c>
      <c r="AI9" s="54">
        <v>7</v>
      </c>
      <c r="AJ9" s="55"/>
      <c r="AK9" s="55"/>
      <c r="AL9" s="55">
        <v>151</v>
      </c>
      <c r="AM9" s="55">
        <f>F9-(AI9+AL9)</f>
        <v>49</v>
      </c>
      <c r="AN9" s="100">
        <f t="shared" si="9"/>
        <v>0.76328502415458932</v>
      </c>
      <c r="AO9" s="101">
        <f t="shared" si="10"/>
        <v>0.72946859903381644</v>
      </c>
      <c r="AP9" s="54">
        <v>3</v>
      </c>
      <c r="AQ9" s="55"/>
      <c r="AR9" s="55"/>
      <c r="AS9" s="55">
        <v>156</v>
      </c>
      <c r="AT9" s="55">
        <f>F9-AP9-AQ9-AR9-AS9</f>
        <v>48</v>
      </c>
      <c r="AU9" s="49">
        <f t="shared" si="11"/>
        <v>0.76811594202898548</v>
      </c>
      <c r="AV9" s="50">
        <f t="shared" si="12"/>
        <v>0.75362318840579712</v>
      </c>
      <c r="AW9" s="54"/>
      <c r="AX9" s="55"/>
      <c r="AY9" s="55"/>
      <c r="AZ9" s="55">
        <v>159</v>
      </c>
      <c r="BA9" s="55">
        <f>F9-AZ9</f>
        <v>48</v>
      </c>
      <c r="BB9" s="100">
        <f t="shared" si="13"/>
        <v>0.76811594202898548</v>
      </c>
      <c r="BC9" s="101">
        <f t="shared" si="14"/>
        <v>0.76811594202898548</v>
      </c>
      <c r="BD9" s="54"/>
      <c r="BE9" s="55"/>
      <c r="BF9" s="55"/>
      <c r="BG9" s="55">
        <v>159</v>
      </c>
      <c r="BH9" s="55">
        <v>48</v>
      </c>
      <c r="BI9" s="100">
        <f t="shared" si="15"/>
        <v>0.76811594202898548</v>
      </c>
      <c r="BJ9" s="50">
        <f t="shared" si="16"/>
        <v>0.76811594202898548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49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0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205</v>
      </c>
      <c r="D10" s="53">
        <v>1</v>
      </c>
      <c r="E10" s="53">
        <v>1</v>
      </c>
      <c r="F10" s="48">
        <v>203</v>
      </c>
      <c r="G10" s="54">
        <v>184</v>
      </c>
      <c r="H10" s="55"/>
      <c r="I10" s="55">
        <v>12</v>
      </c>
      <c r="J10" s="55"/>
      <c r="K10" s="55">
        <v>7</v>
      </c>
      <c r="L10" s="59">
        <f t="shared" si="1"/>
        <v>0.96551724137931039</v>
      </c>
      <c r="M10" s="60">
        <f t="shared" si="2"/>
        <v>0</v>
      </c>
      <c r="N10" s="55">
        <v>160</v>
      </c>
      <c r="O10" s="55"/>
      <c r="P10" s="55">
        <v>4</v>
      </c>
      <c r="Q10" s="55"/>
      <c r="R10" s="55">
        <v>39</v>
      </c>
      <c r="S10" s="56">
        <f t="shared" si="3"/>
        <v>0.80788177339901479</v>
      </c>
      <c r="T10" s="50">
        <f t="shared" si="4"/>
        <v>0</v>
      </c>
      <c r="U10" s="54">
        <v>154</v>
      </c>
      <c r="V10" s="55"/>
      <c r="W10" s="55">
        <v>4</v>
      </c>
      <c r="X10" s="55">
        <v>4</v>
      </c>
      <c r="Y10" s="55">
        <v>41</v>
      </c>
      <c r="Z10" s="56">
        <f t="shared" si="5"/>
        <v>0.79802955665024633</v>
      </c>
      <c r="AA10" s="57">
        <f t="shared" si="6"/>
        <v>1.9704433497536946E-2</v>
      </c>
      <c r="AB10" s="55">
        <v>83</v>
      </c>
      <c r="AC10" s="55"/>
      <c r="AD10" s="55">
        <v>7</v>
      </c>
      <c r="AE10" s="55">
        <v>71</v>
      </c>
      <c r="AF10" s="55">
        <f>F10-(AB10+AD10+AE10)</f>
        <v>42</v>
      </c>
      <c r="AG10" s="56">
        <f t="shared" si="7"/>
        <v>0.7931034482758621</v>
      </c>
      <c r="AH10" s="50">
        <f t="shared" si="8"/>
        <v>0.34975369458128081</v>
      </c>
      <c r="AI10" s="54">
        <v>21</v>
      </c>
      <c r="AJ10" s="55"/>
      <c r="AK10" s="55">
        <v>4</v>
      </c>
      <c r="AL10" s="55">
        <v>133</v>
      </c>
      <c r="AM10" s="55">
        <f>F10-AI10-AJ10-AK10-AL10</f>
        <v>45</v>
      </c>
      <c r="AN10" s="56">
        <f t="shared" si="9"/>
        <v>0.77832512315270941</v>
      </c>
      <c r="AO10" s="57">
        <f t="shared" si="10"/>
        <v>0.65517241379310343</v>
      </c>
      <c r="AP10" s="54">
        <v>2</v>
      </c>
      <c r="AQ10" s="55"/>
      <c r="AR10" s="55"/>
      <c r="AS10" s="55">
        <v>154</v>
      </c>
      <c r="AT10" s="55">
        <f>F10-AS10-AP10</f>
        <v>47</v>
      </c>
      <c r="AU10" s="100">
        <f t="shared" si="11"/>
        <v>0.76847290640394084</v>
      </c>
      <c r="AV10" s="50">
        <f t="shared" si="12"/>
        <v>0.75862068965517238</v>
      </c>
      <c r="AW10" s="54"/>
      <c r="AX10" s="55"/>
      <c r="AY10" s="55"/>
      <c r="AZ10" s="55">
        <v>156</v>
      </c>
      <c r="BA10" s="55">
        <v>47</v>
      </c>
      <c r="BB10" s="56">
        <f t="shared" si="13"/>
        <v>0.76847290640394084</v>
      </c>
      <c r="BC10" s="57">
        <f t="shared" si="14"/>
        <v>0.76847290640394084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49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9"/>
      <c r="CJ10" s="55"/>
      <c r="CK10" s="56">
        <f t="shared" si="23"/>
        <v>0</v>
      </c>
      <c r="CL10" s="56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192</v>
      </c>
      <c r="D11" s="53"/>
      <c r="E11" s="53"/>
      <c r="F11" s="48">
        <v>192</v>
      </c>
      <c r="G11" s="54">
        <v>168</v>
      </c>
      <c r="H11" s="55"/>
      <c r="I11" s="55">
        <v>11</v>
      </c>
      <c r="J11" s="55"/>
      <c r="K11" s="55">
        <v>13</v>
      </c>
      <c r="L11" s="59">
        <f t="shared" si="1"/>
        <v>0.93229166666666663</v>
      </c>
      <c r="M11" s="60">
        <f t="shared" si="2"/>
        <v>0</v>
      </c>
      <c r="N11" s="55">
        <v>155</v>
      </c>
      <c r="O11" s="55"/>
      <c r="P11" s="55">
        <v>7</v>
      </c>
      <c r="Q11" s="55"/>
      <c r="R11" s="55">
        <v>30</v>
      </c>
      <c r="S11" s="56">
        <f t="shared" si="3"/>
        <v>0.84375</v>
      </c>
      <c r="T11" s="50">
        <f t="shared" si="4"/>
        <v>0</v>
      </c>
      <c r="U11" s="54">
        <v>152</v>
      </c>
      <c r="V11" s="55"/>
      <c r="W11" s="55">
        <v>1</v>
      </c>
      <c r="X11" s="55">
        <v>3</v>
      </c>
      <c r="Y11" s="55">
        <f>F11-(U11+W11+X11)</f>
        <v>36</v>
      </c>
      <c r="Z11" s="59">
        <f t="shared" si="5"/>
        <v>0.8125</v>
      </c>
      <c r="AA11" s="60">
        <f t="shared" si="6"/>
        <v>1.5625E-2</v>
      </c>
      <c r="AB11" s="55">
        <v>75</v>
      </c>
      <c r="AC11" s="55"/>
      <c r="AD11" s="55">
        <v>1</v>
      </c>
      <c r="AE11" s="55">
        <v>78</v>
      </c>
      <c r="AF11" s="55">
        <f>F11-AB11-AC11-AD11-AE11</f>
        <v>38</v>
      </c>
      <c r="AG11" s="56">
        <f t="shared" si="7"/>
        <v>0.80208333333333337</v>
      </c>
      <c r="AH11" s="50">
        <f t="shared" si="8"/>
        <v>0.40625</v>
      </c>
      <c r="AI11" s="54">
        <v>9</v>
      </c>
      <c r="AJ11" s="55"/>
      <c r="AK11" s="55"/>
      <c r="AL11" s="55">
        <v>144</v>
      </c>
      <c r="AM11" s="55">
        <f>F11-AL11-AI11</f>
        <v>39</v>
      </c>
      <c r="AN11" s="59">
        <f t="shared" si="9"/>
        <v>0.796875</v>
      </c>
      <c r="AO11" s="60">
        <f t="shared" si="10"/>
        <v>0.75</v>
      </c>
      <c r="AP11" s="55">
        <v>1</v>
      </c>
      <c r="AQ11" s="55"/>
      <c r="AR11" s="55"/>
      <c r="AS11" s="55">
        <v>149</v>
      </c>
      <c r="AT11" s="55">
        <f>F11-AP11-AS11</f>
        <v>42</v>
      </c>
      <c r="AU11" s="56">
        <f t="shared" si="11"/>
        <v>0.78125</v>
      </c>
      <c r="AV11" s="50">
        <f t="shared" si="12"/>
        <v>0.77604166666666663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49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47"/>
      <c r="CJ11" s="55"/>
      <c r="CK11" s="59">
        <f t="shared" si="23"/>
        <v>0</v>
      </c>
      <c r="CL11" s="59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238</v>
      </c>
      <c r="D12" s="53"/>
      <c r="E12" s="53"/>
      <c r="F12" s="48">
        <v>238</v>
      </c>
      <c r="G12" s="54">
        <v>214</v>
      </c>
      <c r="H12" s="55"/>
      <c r="I12" s="55">
        <v>11</v>
      </c>
      <c r="J12" s="55"/>
      <c r="K12" s="55">
        <v>13</v>
      </c>
      <c r="L12" s="59">
        <f>IF($F12="","",((G12+H12+I12+J12)/$F12))</f>
        <v>0.94537815126050417</v>
      </c>
      <c r="M12" s="60">
        <f>IF($F12="","",(J12/$F12))</f>
        <v>0</v>
      </c>
      <c r="N12" s="55">
        <v>194</v>
      </c>
      <c r="O12" s="55"/>
      <c r="P12" s="55">
        <v>5</v>
      </c>
      <c r="Q12" s="55"/>
      <c r="R12" s="55">
        <f>F12-(N12+P12)</f>
        <v>39</v>
      </c>
      <c r="S12" s="56">
        <f>IF($F12="","",((N12+O12+P12+Q12)/$F12))</f>
        <v>0.83613445378151263</v>
      </c>
      <c r="T12" s="50">
        <f>IF($F12="","",(Q12/$F12))</f>
        <v>0</v>
      </c>
      <c r="U12" s="54">
        <v>183</v>
      </c>
      <c r="V12" s="55"/>
      <c r="W12" s="55">
        <v>3</v>
      </c>
      <c r="X12" s="55">
        <v>6</v>
      </c>
      <c r="Y12" s="55">
        <f>F12-U12-V12-W12-X12</f>
        <v>46</v>
      </c>
      <c r="Z12" s="59">
        <f>IF($F12="","",((U12+V12+W12+X12)/$F12))</f>
        <v>0.80672268907563027</v>
      </c>
      <c r="AA12" s="60">
        <f>IF($F12="","",(X12/$F12))</f>
        <v>2.5210084033613446E-2</v>
      </c>
      <c r="AB12" s="55">
        <v>79</v>
      </c>
      <c r="AC12" s="55"/>
      <c r="AD12" s="55">
        <v>6</v>
      </c>
      <c r="AE12" s="55">
        <v>98</v>
      </c>
      <c r="AF12" s="55">
        <f>F12-AE12-AD12-AB12</f>
        <v>55</v>
      </c>
      <c r="AG12" s="56">
        <f>IF($F12="","",((AB12+AC12+AD12+AE12)/$F12))</f>
        <v>0.76890756302521013</v>
      </c>
      <c r="AH12" s="50">
        <f>IF($F12="","",(AE12/$F12))</f>
        <v>0.41176470588235292</v>
      </c>
      <c r="AI12" s="54">
        <v>15</v>
      </c>
      <c r="AJ12" s="55"/>
      <c r="AK12" s="55">
        <v>1</v>
      </c>
      <c r="AL12" s="55">
        <v>168</v>
      </c>
      <c r="AM12" s="55">
        <f>F12-AI12-AK12-AL12</f>
        <v>54</v>
      </c>
      <c r="AN12" s="59">
        <f>IF($F12="","",((AI12+AJ12+AK12+AL12)/$F12))</f>
        <v>0.77310924369747902</v>
      </c>
      <c r="AO12" s="60">
        <f>IF($F12="","",(AL12/$F12))</f>
        <v>0.70588235294117652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49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59">
        <f t="shared" si="24"/>
        <v>0</v>
      </c>
    </row>
    <row r="13" spans="1:90" s="52" customFormat="1" ht="14" x14ac:dyDescent="0.15">
      <c r="B13" s="47" t="s">
        <v>70</v>
      </c>
      <c r="C13" s="53">
        <v>242</v>
      </c>
      <c r="D13" s="53"/>
      <c r="E13" s="53"/>
      <c r="F13" s="48">
        <v>242</v>
      </c>
      <c r="G13" s="54">
        <v>217</v>
      </c>
      <c r="H13" s="55"/>
      <c r="I13" s="55">
        <v>13</v>
      </c>
      <c r="J13" s="55"/>
      <c r="K13" s="55">
        <f>F13-(G13+I13)</f>
        <v>12</v>
      </c>
      <c r="L13" s="59">
        <f>IF($F13="","",((G13+H13+I13+J13)/$F13))</f>
        <v>0.95041322314049592</v>
      </c>
      <c r="M13" s="60">
        <f>IF($F13="","",(J13/$F13))</f>
        <v>0</v>
      </c>
      <c r="N13" s="55">
        <v>192</v>
      </c>
      <c r="O13" s="55"/>
      <c r="P13" s="55">
        <v>8</v>
      </c>
      <c r="Q13" s="55"/>
      <c r="R13" s="55">
        <f>F13-N13-O13-P13-Q13</f>
        <v>42</v>
      </c>
      <c r="S13" s="56">
        <f>IF($F13="","",((N13+O13+P13+Q13)/$F13))</f>
        <v>0.82644628099173556</v>
      </c>
      <c r="T13" s="50">
        <f>IF($F13="","",(Q13/$F13))</f>
        <v>0</v>
      </c>
      <c r="U13" s="54">
        <v>179</v>
      </c>
      <c r="V13" s="55"/>
      <c r="W13" s="55">
        <v>4</v>
      </c>
      <c r="X13" s="55">
        <v>9</v>
      </c>
      <c r="Y13" s="55">
        <f>F13-X13-W13-U13</f>
        <v>50</v>
      </c>
      <c r="Z13" s="59">
        <f>IF($F13="","",((U13+V13+W13+X13)/$F13))</f>
        <v>0.79338842975206614</v>
      </c>
      <c r="AA13" s="60">
        <f>IF($F13="","",(X13/$F13))</f>
        <v>3.71900826446281E-2</v>
      </c>
      <c r="AB13" s="55">
        <v>87</v>
      </c>
      <c r="AC13" s="55"/>
      <c r="AD13" s="55">
        <v>2</v>
      </c>
      <c r="AE13" s="55">
        <v>94</v>
      </c>
      <c r="AF13" s="55">
        <f>F13-AB13-AD13-AE13</f>
        <v>59</v>
      </c>
      <c r="AG13" s="56">
        <f>IF($F13="","",((AB13+AC13+AD13+AE13)/$F13))</f>
        <v>0.75619834710743805</v>
      </c>
      <c r="AH13" s="50">
        <f>IF($F13="","",(AE13/$F13))</f>
        <v>0.38842975206611569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49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59">
        <f t="shared" si="24"/>
        <v>0</v>
      </c>
    </row>
    <row r="14" spans="1:90" s="52" customFormat="1" ht="14" x14ac:dyDescent="0.15">
      <c r="B14" s="47" t="s">
        <v>72</v>
      </c>
      <c r="C14" s="53">
        <v>244</v>
      </c>
      <c r="D14" s="53"/>
      <c r="E14" s="53"/>
      <c r="F14" s="48">
        <v>244</v>
      </c>
      <c r="G14" s="54">
        <v>224</v>
      </c>
      <c r="H14" s="55"/>
      <c r="I14" s="55">
        <v>6</v>
      </c>
      <c r="J14" s="55"/>
      <c r="K14" s="55">
        <f>F14-(G14+I14+J14)</f>
        <v>14</v>
      </c>
      <c r="L14" s="59">
        <f>IF($F14="","",((G14+H14+I14+J14)/$F14))</f>
        <v>0.94262295081967218</v>
      </c>
      <c r="M14" s="60">
        <f>IF($F14="","",(J14/$F14))</f>
        <v>0</v>
      </c>
      <c r="N14" s="55">
        <v>207</v>
      </c>
      <c r="O14" s="55"/>
      <c r="P14" s="55">
        <v>5</v>
      </c>
      <c r="Q14" s="55"/>
      <c r="R14" s="55">
        <f>F14-P14-N14</f>
        <v>32</v>
      </c>
      <c r="S14" s="56">
        <f>IF($F14="","",((N14+O14+P14+Q14)/$F14))</f>
        <v>0.86885245901639341</v>
      </c>
      <c r="T14" s="50">
        <f>IF($F14="","",(Q14/$F14))</f>
        <v>0</v>
      </c>
      <c r="U14" s="54">
        <v>188</v>
      </c>
      <c r="V14" s="55"/>
      <c r="W14" s="55">
        <v>4</v>
      </c>
      <c r="X14" s="55">
        <v>3</v>
      </c>
      <c r="Y14" s="55">
        <f>F14-U14-W14-X14</f>
        <v>49</v>
      </c>
      <c r="Z14" s="59">
        <f>IF($F14="","",((U14+V14+W14+X14)/$F14))</f>
        <v>0.79918032786885251</v>
      </c>
      <c r="AA14" s="60">
        <f>IF($F14="","",(X14/$F14))</f>
        <v>1.2295081967213115E-2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49">
        <f>IF($F14="","",(BU14/$F14))</f>
        <v>0</v>
      </c>
      <c r="BY14" s="54"/>
      <c r="BZ14" s="55"/>
      <c r="CA14" s="55"/>
      <c r="CB14" s="55"/>
      <c r="CC14" s="55"/>
      <c r="CD14" s="59">
        <f>IF($F14="","",((BY14+BZ14+CA14+CB14)/$F14))</f>
        <v>0</v>
      </c>
      <c r="CE14" s="60">
        <f>IF($F14="","",(CB14/$F14))</f>
        <v>0</v>
      </c>
      <c r="CF14" s="55"/>
      <c r="CG14" s="55"/>
      <c r="CH14" s="55"/>
      <c r="CI14" s="55"/>
      <c r="CJ14" s="55"/>
      <c r="CK14" s="56">
        <f>IF($F14="","",((CF14+CG14+CH14+CI14)/$F14))</f>
        <v>0</v>
      </c>
      <c r="CL14" s="49">
        <f>IF($F14="","",(CI14/$F14))</f>
        <v>0</v>
      </c>
    </row>
    <row r="15" spans="1:90" s="52" customFormat="1" ht="14" x14ac:dyDescent="0.15">
      <c r="B15" s="47" t="s">
        <v>73</v>
      </c>
      <c r="C15" s="53">
        <v>253</v>
      </c>
      <c r="D15" s="53">
        <v>2</v>
      </c>
      <c r="E15" s="53"/>
      <c r="F15" s="48">
        <v>251</v>
      </c>
      <c r="G15" s="83">
        <v>227</v>
      </c>
      <c r="H15" s="84"/>
      <c r="I15" s="84">
        <v>11</v>
      </c>
      <c r="J15" s="84"/>
      <c r="K15" s="84">
        <f>F15-(G15+I15+J15)</f>
        <v>13</v>
      </c>
      <c r="L15" s="85">
        <f>IF($F15="","",((G15+H15+I15+J15)/$F15))</f>
        <v>0.94820717131474108</v>
      </c>
      <c r="M15" s="86">
        <f>IF($F15="","",(J15/$F15))</f>
        <v>0</v>
      </c>
      <c r="N15" s="55">
        <v>208</v>
      </c>
      <c r="O15" s="55"/>
      <c r="P15" s="55">
        <v>1</v>
      </c>
      <c r="Q15" s="55"/>
      <c r="R15" s="55">
        <f>F15-N15-P15</f>
        <v>42</v>
      </c>
      <c r="S15" s="56">
        <f>IF($F15="","",((N15+O15+P15+Q15)/$F15))</f>
        <v>0.83266932270916338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83"/>
      <c r="BZ15" s="84"/>
      <c r="CA15" s="84"/>
      <c r="CB15" s="84"/>
      <c r="CC15" s="84"/>
      <c r="CD15" s="85">
        <f>IF($F15="","",((BY15+BZ15+CA15+CB15)/$F15))</f>
        <v>0</v>
      </c>
      <c r="CE15" s="86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49">
        <f>IF($F15="","",(CI15/$F15))</f>
        <v>0</v>
      </c>
    </row>
    <row r="16" spans="1:90" s="52" customFormat="1" ht="14" x14ac:dyDescent="0.15">
      <c r="B16" s="47" t="s">
        <v>74</v>
      </c>
      <c r="C16" s="53">
        <v>229</v>
      </c>
      <c r="D16" s="53"/>
      <c r="E16" s="53"/>
      <c r="F16" s="48">
        <f>C16-D16-E16</f>
        <v>229</v>
      </c>
      <c r="G16" s="93">
        <v>201</v>
      </c>
      <c r="H16" s="70"/>
      <c r="I16" s="70">
        <v>8</v>
      </c>
      <c r="J16" s="70"/>
      <c r="K16" s="70">
        <f>F16-(G16+I16+J16)</f>
        <v>20</v>
      </c>
      <c r="L16" s="71">
        <f>IF($F16="","",((G16+H16+I16+J16)/$F16))</f>
        <v>0.9126637554585153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71">
        <f>IF($F16="","",((BY16+BZ16+CA16+CB16)/$F16))</f>
        <v>0</v>
      </c>
      <c r="CE16" s="72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49">
        <f>IF($F16="","",(CI16/$F16))</f>
        <v>0</v>
      </c>
    </row>
    <row r="19" spans="2:90" ht="16" customHeight="1" x14ac:dyDescent="0.15">
      <c r="B19" t="str">
        <f>"Transfer Retention - "&amp;$A$1</f>
        <v>Transfer Retention - Student Who Received Neither a Pell or Stafford Loan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62</v>
      </c>
      <c r="D22" s="53"/>
      <c r="E22" s="53"/>
      <c r="F22" s="48">
        <v>62</v>
      </c>
      <c r="G22" s="54">
        <v>57</v>
      </c>
      <c r="H22" s="55"/>
      <c r="I22" s="55">
        <v>1</v>
      </c>
      <c r="J22" s="55"/>
      <c r="K22" s="55">
        <v>4</v>
      </c>
      <c r="L22" s="49">
        <f t="shared" ref="L22:L28" si="26">IF($F22="","",((G22+H22+I22+J22)/$F22))</f>
        <v>0.93548387096774188</v>
      </c>
      <c r="M22" s="50">
        <f t="shared" ref="M22:M28" si="27">IF($F22="","",(J22/$F22))</f>
        <v>0</v>
      </c>
      <c r="N22" s="54">
        <v>42</v>
      </c>
      <c r="O22" s="55"/>
      <c r="P22" s="55"/>
      <c r="Q22" s="55">
        <v>15</v>
      </c>
      <c r="R22" s="55">
        <v>5</v>
      </c>
      <c r="S22" s="49">
        <f t="shared" ref="S22:S28" si="28">IF($F22="","",((N22+O22+P22+Q22)/$F22))</f>
        <v>0.91935483870967738</v>
      </c>
      <c r="T22" s="50">
        <f t="shared" ref="T22:T28" si="29">IF($F22="","",(Q22/$F22))</f>
        <v>0.24193548387096775</v>
      </c>
      <c r="U22" s="54">
        <v>26</v>
      </c>
      <c r="V22" s="55"/>
      <c r="W22" s="55"/>
      <c r="X22" s="55">
        <v>26</v>
      </c>
      <c r="Y22" s="55">
        <v>10</v>
      </c>
      <c r="Z22" s="49">
        <f t="shared" ref="Z22:Z28" si="30">IF($F22="","",((U22+V22+W22+X22)/$F22))</f>
        <v>0.83870967741935487</v>
      </c>
      <c r="AA22" s="50">
        <f t="shared" ref="AA22:AA28" si="31">IF($F22="","",(X22/$F22))</f>
        <v>0.41935483870967744</v>
      </c>
      <c r="AB22" s="54">
        <v>10</v>
      </c>
      <c r="AC22" s="55">
        <v>1</v>
      </c>
      <c r="AD22" s="55">
        <v>1</v>
      </c>
      <c r="AE22" s="55">
        <v>44</v>
      </c>
      <c r="AF22" s="55">
        <v>6</v>
      </c>
      <c r="AG22" s="49">
        <f t="shared" ref="AG22:AG28" si="32">IF($F22="","",((AB22+AC22+AD22+AE22)/$F22))</f>
        <v>0.90322580645161288</v>
      </c>
      <c r="AH22" s="50">
        <f t="shared" ref="AH22:AH28" si="33">IF($F22="","",(AE22/$F22))</f>
        <v>0.70967741935483875</v>
      </c>
      <c r="AI22" s="54">
        <v>1</v>
      </c>
      <c r="AJ22" s="55"/>
      <c r="AK22" s="55"/>
      <c r="AL22" s="55">
        <v>52</v>
      </c>
      <c r="AM22" s="55">
        <v>9</v>
      </c>
      <c r="AN22" s="49">
        <f t="shared" ref="AN22:AN28" si="34">IF($F22="","",((AI22+AJ22+AK22+AL22)/$F22))</f>
        <v>0.85483870967741937</v>
      </c>
      <c r="AO22" s="50">
        <f t="shared" ref="AO22:AO28" si="35">IF($F22="","",(AL22/$F22))</f>
        <v>0.83870967741935487</v>
      </c>
      <c r="AP22" s="54">
        <v>2</v>
      </c>
      <c r="AQ22" s="55"/>
      <c r="AR22" s="55"/>
      <c r="AS22" s="55">
        <v>53</v>
      </c>
      <c r="AT22" s="55">
        <v>7</v>
      </c>
      <c r="AU22" s="49">
        <f t="shared" ref="AU22:AU28" si="36">IF($F22="","",((AP22+AQ22+AR22+AS22)/$F22))</f>
        <v>0.88709677419354838</v>
      </c>
      <c r="AV22" s="50">
        <f t="shared" ref="AV22:AV28" si="37">IF($F22="","",(AS22/$F22))</f>
        <v>0.85483870967741937</v>
      </c>
      <c r="AW22" s="54">
        <v>1</v>
      </c>
      <c r="AX22" s="55"/>
      <c r="AY22" s="55"/>
      <c r="AZ22" s="55">
        <v>54</v>
      </c>
      <c r="BA22" s="55">
        <v>7</v>
      </c>
      <c r="BB22" s="49">
        <f t="shared" ref="BB22:BB28" si="38">IF($F22="","",((AW22+AX22+AY22+AZ22)/$F22))</f>
        <v>0.88709677419354838</v>
      </c>
      <c r="BC22" s="50">
        <f t="shared" ref="BC22:BC28" si="39">IF($F22="","",(AZ22/$F22))</f>
        <v>0.87096774193548387</v>
      </c>
      <c r="BD22" s="54">
        <v>1</v>
      </c>
      <c r="BE22" s="55"/>
      <c r="BF22" s="55"/>
      <c r="BG22" s="55">
        <v>54</v>
      </c>
      <c r="BH22" s="55">
        <v>7</v>
      </c>
      <c r="BI22" s="49">
        <f t="shared" ref="BI22:BI28" si="40">IF($F22="","",((BD22+BE22+BF22+BG22)/$F22))</f>
        <v>0.88709677419354838</v>
      </c>
      <c r="BJ22" s="50">
        <f t="shared" ref="BJ22:BJ28" si="41">IF($F22="","",(BG22/$F22))</f>
        <v>0.87096774193548387</v>
      </c>
      <c r="BK22" s="54"/>
      <c r="BL22" s="55"/>
      <c r="BM22" s="55"/>
      <c r="BN22" s="55">
        <v>55</v>
      </c>
      <c r="BO22" s="55">
        <f>F22-BN22</f>
        <v>7</v>
      </c>
      <c r="BP22" s="49">
        <f t="shared" ref="BP22:BP28" si="42">IF($F22="","",((BK22+BL22+BM22+BN22)/$F22))</f>
        <v>0.88709677419354838</v>
      </c>
      <c r="BQ22" s="50">
        <f t="shared" ref="BQ22:BQ28" si="43">IF($F22="","",(BN22/$F22))</f>
        <v>0.88709677419354838</v>
      </c>
      <c r="BR22" s="54"/>
      <c r="BS22" s="55"/>
      <c r="BT22" s="55"/>
      <c r="BU22" s="55">
        <v>55</v>
      </c>
      <c r="BV22" s="55">
        <v>7</v>
      </c>
      <c r="BW22" s="49">
        <f t="shared" ref="BW22:BW28" si="44">IF($F22="","",((BR22+BS22+BT22+BU22)/$F22))</f>
        <v>0.88709677419354838</v>
      </c>
      <c r="BX22" s="49">
        <f t="shared" ref="BX22:BX28" si="45">IF($F22="","",(BU22/$F22))</f>
        <v>0.88709677419354838</v>
      </c>
      <c r="BY22" s="54"/>
      <c r="BZ22" s="55"/>
      <c r="CA22" s="55"/>
      <c r="CB22" s="55">
        <v>55</v>
      </c>
      <c r="CC22" s="55">
        <v>7</v>
      </c>
      <c r="CD22" s="49">
        <f t="shared" ref="CD22:CD29" si="46">IF($F22="","",((BY22+BZ22+CA22+CB22)/$F22))</f>
        <v>0.88709677419354838</v>
      </c>
      <c r="CE22" s="50">
        <f t="shared" ref="CE22:CE29" si="47">IF($F22="","",(CB22/$F22))</f>
        <v>0.88709677419354838</v>
      </c>
      <c r="CF22" s="54"/>
      <c r="CG22" s="55"/>
      <c r="CH22" s="55"/>
      <c r="CI22" s="55">
        <v>55</v>
      </c>
      <c r="CJ22" s="55">
        <v>7</v>
      </c>
      <c r="CK22" s="49">
        <f t="shared" ref="CK22:CK30" si="48">IF($F22="","",((CF22+CG22+CH22+CI22)/$F22))</f>
        <v>0.88709677419354838</v>
      </c>
      <c r="CL22" s="51">
        <f t="shared" ref="CL22:CL30" si="49">IF($F22="","",(CI22/$F22))</f>
        <v>0.88709677419354838</v>
      </c>
    </row>
    <row r="23" spans="2:90" s="52" customFormat="1" ht="14" x14ac:dyDescent="0.15">
      <c r="B23" s="47" t="s">
        <v>25</v>
      </c>
      <c r="C23" s="53">
        <f t="shared" si="25"/>
        <v>86</v>
      </c>
      <c r="D23" s="53"/>
      <c r="E23" s="53"/>
      <c r="F23" s="48">
        <v>86</v>
      </c>
      <c r="G23" s="54">
        <v>73</v>
      </c>
      <c r="H23" s="55"/>
      <c r="I23" s="55">
        <v>1</v>
      </c>
      <c r="J23" s="55"/>
      <c r="K23" s="55">
        <v>12</v>
      </c>
      <c r="L23" s="49">
        <f t="shared" si="26"/>
        <v>0.86046511627906974</v>
      </c>
      <c r="M23" s="50">
        <f t="shared" si="27"/>
        <v>0</v>
      </c>
      <c r="N23" s="54">
        <v>50</v>
      </c>
      <c r="O23" s="55"/>
      <c r="P23" s="55">
        <v>3</v>
      </c>
      <c r="Q23" s="55">
        <v>17</v>
      </c>
      <c r="R23" s="55">
        <v>16</v>
      </c>
      <c r="S23" s="49">
        <f t="shared" si="28"/>
        <v>0.81395348837209303</v>
      </c>
      <c r="T23" s="50">
        <f t="shared" si="29"/>
        <v>0.19767441860465115</v>
      </c>
      <c r="U23" s="54">
        <v>25</v>
      </c>
      <c r="V23" s="55"/>
      <c r="W23" s="55">
        <v>3</v>
      </c>
      <c r="X23" s="55">
        <v>41</v>
      </c>
      <c r="Y23" s="55">
        <v>17</v>
      </c>
      <c r="Z23" s="49">
        <f t="shared" si="30"/>
        <v>0.80232558139534882</v>
      </c>
      <c r="AA23" s="50">
        <f t="shared" si="31"/>
        <v>0.47674418604651164</v>
      </c>
      <c r="AB23" s="54">
        <v>7</v>
      </c>
      <c r="AC23" s="55"/>
      <c r="AD23" s="55"/>
      <c r="AE23" s="55">
        <v>61</v>
      </c>
      <c r="AF23" s="55">
        <v>18</v>
      </c>
      <c r="AG23" s="49">
        <f t="shared" si="32"/>
        <v>0.79069767441860461</v>
      </c>
      <c r="AH23" s="50">
        <f t="shared" si="33"/>
        <v>0.70930232558139539</v>
      </c>
      <c r="AI23" s="54">
        <v>1</v>
      </c>
      <c r="AJ23" s="55"/>
      <c r="AK23" s="55"/>
      <c r="AL23" s="55">
        <v>67</v>
      </c>
      <c r="AM23" s="55">
        <v>18</v>
      </c>
      <c r="AN23" s="49">
        <f t="shared" si="34"/>
        <v>0.79069767441860461</v>
      </c>
      <c r="AO23" s="50">
        <f t="shared" si="35"/>
        <v>0.77906976744186052</v>
      </c>
      <c r="AP23" s="54"/>
      <c r="AQ23" s="55"/>
      <c r="AR23" s="55">
        <v>1</v>
      </c>
      <c r="AS23" s="55">
        <v>67</v>
      </c>
      <c r="AT23" s="55">
        <v>18</v>
      </c>
      <c r="AU23" s="49">
        <f t="shared" si="36"/>
        <v>0.79069767441860461</v>
      </c>
      <c r="AV23" s="50">
        <f t="shared" si="37"/>
        <v>0.77906976744186052</v>
      </c>
      <c r="AW23" s="54">
        <v>1</v>
      </c>
      <c r="AX23" s="55"/>
      <c r="AY23" s="55"/>
      <c r="AZ23" s="55">
        <v>67</v>
      </c>
      <c r="BA23" s="55">
        <v>18</v>
      </c>
      <c r="BB23" s="49">
        <f t="shared" si="38"/>
        <v>0.79069767441860461</v>
      </c>
      <c r="BC23" s="50">
        <f t="shared" si="39"/>
        <v>0.77906976744186052</v>
      </c>
      <c r="BD23" s="54">
        <v>1</v>
      </c>
      <c r="BE23" s="55"/>
      <c r="BF23" s="55"/>
      <c r="BG23" s="55">
        <v>67</v>
      </c>
      <c r="BH23" s="55">
        <f>F23-(BD23+BG23)</f>
        <v>18</v>
      </c>
      <c r="BI23" s="49">
        <f t="shared" si="40"/>
        <v>0.79069767441860461</v>
      </c>
      <c r="BJ23" s="50">
        <f t="shared" si="41"/>
        <v>0.77906976744186052</v>
      </c>
      <c r="BK23" s="54"/>
      <c r="BL23" s="55"/>
      <c r="BM23" s="55"/>
      <c r="BN23" s="55">
        <v>68</v>
      </c>
      <c r="BO23" s="55">
        <v>18</v>
      </c>
      <c r="BP23" s="49">
        <f t="shared" si="42"/>
        <v>0.79069767441860461</v>
      </c>
      <c r="BQ23" s="50">
        <f t="shared" si="43"/>
        <v>0.79069767441860461</v>
      </c>
      <c r="BR23" s="54"/>
      <c r="BS23" s="55"/>
      <c r="BT23" s="55"/>
      <c r="BU23" s="55">
        <v>68</v>
      </c>
      <c r="BV23" s="55">
        <v>18</v>
      </c>
      <c r="BW23" s="49">
        <f t="shared" si="44"/>
        <v>0.79069767441860461</v>
      </c>
      <c r="BX23" s="49">
        <f t="shared" si="45"/>
        <v>0.79069767441860461</v>
      </c>
      <c r="BY23" s="54"/>
      <c r="BZ23" s="55"/>
      <c r="CA23" s="55"/>
      <c r="CB23" s="55">
        <v>68</v>
      </c>
      <c r="CC23" s="55">
        <v>18</v>
      </c>
      <c r="CD23" s="49">
        <f t="shared" si="46"/>
        <v>0.79069767441860461</v>
      </c>
      <c r="CE23" s="50">
        <f t="shared" si="47"/>
        <v>0.79069767441860461</v>
      </c>
      <c r="CF23" s="54"/>
      <c r="CG23" s="55"/>
      <c r="CH23" s="55"/>
      <c r="CI23" s="55"/>
      <c r="CJ23" s="55"/>
      <c r="CK23" s="49">
        <f t="shared" si="48"/>
        <v>0</v>
      </c>
      <c r="CL23" s="49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77</v>
      </c>
      <c r="D24" s="53"/>
      <c r="E24" s="53"/>
      <c r="F24" s="48">
        <v>77</v>
      </c>
      <c r="G24" s="54">
        <v>60</v>
      </c>
      <c r="H24" s="55"/>
      <c r="I24" s="55"/>
      <c r="J24" s="55">
        <v>1</v>
      </c>
      <c r="K24" s="55">
        <v>16</v>
      </c>
      <c r="L24" s="49">
        <f t="shared" si="26"/>
        <v>0.79220779220779225</v>
      </c>
      <c r="M24" s="50">
        <f t="shared" si="27"/>
        <v>1.2987012987012988E-2</v>
      </c>
      <c r="N24" s="54">
        <v>47</v>
      </c>
      <c r="O24" s="55"/>
      <c r="P24" s="55">
        <v>4</v>
      </c>
      <c r="Q24" s="55">
        <v>8</v>
      </c>
      <c r="R24" s="55">
        <v>18</v>
      </c>
      <c r="S24" s="49">
        <f t="shared" si="28"/>
        <v>0.76623376623376627</v>
      </c>
      <c r="T24" s="50">
        <f t="shared" si="29"/>
        <v>0.1038961038961039</v>
      </c>
      <c r="U24" s="54">
        <v>25</v>
      </c>
      <c r="V24" s="55"/>
      <c r="W24" s="55">
        <v>2</v>
      </c>
      <c r="X24" s="55">
        <v>27</v>
      </c>
      <c r="Y24" s="55">
        <v>23</v>
      </c>
      <c r="Z24" s="49">
        <f t="shared" si="30"/>
        <v>0.70129870129870131</v>
      </c>
      <c r="AA24" s="50">
        <f t="shared" si="31"/>
        <v>0.35064935064935066</v>
      </c>
      <c r="AB24" s="54">
        <v>6</v>
      </c>
      <c r="AC24" s="55"/>
      <c r="AD24" s="55"/>
      <c r="AE24" s="55">
        <v>47</v>
      </c>
      <c r="AF24" s="55">
        <v>24</v>
      </c>
      <c r="AG24" s="49">
        <f t="shared" si="32"/>
        <v>0.68831168831168832</v>
      </c>
      <c r="AH24" s="50">
        <f t="shared" si="33"/>
        <v>0.61038961038961037</v>
      </c>
      <c r="AI24" s="54">
        <v>1</v>
      </c>
      <c r="AJ24" s="55"/>
      <c r="AK24" s="55"/>
      <c r="AL24" s="55">
        <v>51</v>
      </c>
      <c r="AM24" s="55">
        <v>25</v>
      </c>
      <c r="AN24" s="49">
        <f t="shared" si="34"/>
        <v>0.67532467532467533</v>
      </c>
      <c r="AO24" s="50">
        <f t="shared" si="35"/>
        <v>0.66233766233766234</v>
      </c>
      <c r="AP24" s="54">
        <v>1</v>
      </c>
      <c r="AQ24" s="55"/>
      <c r="AR24" s="55"/>
      <c r="AS24" s="55">
        <v>51</v>
      </c>
      <c r="AT24" s="55">
        <v>25</v>
      </c>
      <c r="AU24" s="49">
        <f t="shared" si="36"/>
        <v>0.67532467532467533</v>
      </c>
      <c r="AV24" s="50">
        <f t="shared" si="37"/>
        <v>0.66233766233766234</v>
      </c>
      <c r="AW24" s="54"/>
      <c r="AX24" s="55"/>
      <c r="AY24" s="55"/>
      <c r="AZ24" s="55">
        <v>52</v>
      </c>
      <c r="BA24" s="55">
        <f>F24-AZ24</f>
        <v>25</v>
      </c>
      <c r="BB24" s="49">
        <f t="shared" si="38"/>
        <v>0.67532467532467533</v>
      </c>
      <c r="BC24" s="50">
        <f t="shared" si="39"/>
        <v>0.67532467532467533</v>
      </c>
      <c r="BD24" s="54"/>
      <c r="BE24" s="55"/>
      <c r="BF24" s="55"/>
      <c r="BG24" s="55">
        <v>52</v>
      </c>
      <c r="BH24" s="55">
        <v>25</v>
      </c>
      <c r="BI24" s="49">
        <f t="shared" si="40"/>
        <v>0.67532467532467533</v>
      </c>
      <c r="BJ24" s="50">
        <f t="shared" si="41"/>
        <v>0.67532467532467533</v>
      </c>
      <c r="BK24" s="54"/>
      <c r="BL24" s="55"/>
      <c r="BM24" s="55"/>
      <c r="BN24" s="55">
        <v>52</v>
      </c>
      <c r="BO24" s="55">
        <v>25</v>
      </c>
      <c r="BP24" s="49">
        <f t="shared" si="42"/>
        <v>0.67532467532467533</v>
      </c>
      <c r="BQ24" s="50">
        <f t="shared" si="43"/>
        <v>0.67532467532467533</v>
      </c>
      <c r="BR24" s="54"/>
      <c r="BS24" s="55"/>
      <c r="BT24" s="55"/>
      <c r="BU24" s="55">
        <v>52</v>
      </c>
      <c r="BV24" s="55">
        <v>25</v>
      </c>
      <c r="BW24" s="49">
        <f t="shared" si="44"/>
        <v>0.67532467532467533</v>
      </c>
      <c r="BX24" s="49">
        <f t="shared" si="45"/>
        <v>0.67532467532467533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49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76</v>
      </c>
      <c r="D25" s="53"/>
      <c r="E25" s="53"/>
      <c r="F25" s="48">
        <v>76</v>
      </c>
      <c r="G25" s="54">
        <v>66</v>
      </c>
      <c r="H25" s="55"/>
      <c r="I25" s="55">
        <v>3</v>
      </c>
      <c r="J25" s="55"/>
      <c r="K25" s="55">
        <v>7</v>
      </c>
      <c r="L25" s="49">
        <f t="shared" si="26"/>
        <v>0.90789473684210531</v>
      </c>
      <c r="M25" s="50">
        <f t="shared" si="27"/>
        <v>0</v>
      </c>
      <c r="N25" s="54">
        <v>52</v>
      </c>
      <c r="O25" s="55"/>
      <c r="P25" s="55">
        <v>1</v>
      </c>
      <c r="Q25" s="55">
        <v>12</v>
      </c>
      <c r="R25" s="55">
        <v>11</v>
      </c>
      <c r="S25" s="49">
        <f t="shared" si="28"/>
        <v>0.85526315789473684</v>
      </c>
      <c r="T25" s="50">
        <f t="shared" si="29"/>
        <v>0.15789473684210525</v>
      </c>
      <c r="U25" s="54">
        <v>23</v>
      </c>
      <c r="V25" s="55"/>
      <c r="W25" s="55">
        <v>3</v>
      </c>
      <c r="X25" s="55">
        <v>37</v>
      </c>
      <c r="Y25" s="55">
        <v>13</v>
      </c>
      <c r="Z25" s="49">
        <f t="shared" si="30"/>
        <v>0.82894736842105265</v>
      </c>
      <c r="AA25" s="50">
        <f t="shared" si="31"/>
        <v>0.48684210526315791</v>
      </c>
      <c r="AB25" s="54">
        <v>9</v>
      </c>
      <c r="AC25" s="55"/>
      <c r="AD25" s="55">
        <v>1</v>
      </c>
      <c r="AE25" s="55">
        <v>53</v>
      </c>
      <c r="AF25" s="55">
        <v>13</v>
      </c>
      <c r="AG25" s="49">
        <f t="shared" si="32"/>
        <v>0.82894736842105265</v>
      </c>
      <c r="AH25" s="50">
        <f t="shared" si="33"/>
        <v>0.69736842105263153</v>
      </c>
      <c r="AI25" s="54">
        <v>5</v>
      </c>
      <c r="AJ25" s="55"/>
      <c r="AK25" s="55"/>
      <c r="AL25" s="55">
        <v>60</v>
      </c>
      <c r="AM25" s="55">
        <v>11</v>
      </c>
      <c r="AN25" s="49">
        <f t="shared" si="34"/>
        <v>0.85526315789473684</v>
      </c>
      <c r="AO25" s="50">
        <f t="shared" si="35"/>
        <v>0.78947368421052633</v>
      </c>
      <c r="AP25" s="54">
        <v>4</v>
      </c>
      <c r="AQ25" s="55"/>
      <c r="AR25" s="55"/>
      <c r="AS25" s="55">
        <v>60</v>
      </c>
      <c r="AT25" s="55">
        <f>F25-(AP25+AS25)</f>
        <v>12</v>
      </c>
      <c r="AU25" s="49">
        <f t="shared" si="36"/>
        <v>0.84210526315789469</v>
      </c>
      <c r="AV25" s="50">
        <f t="shared" si="37"/>
        <v>0.78947368421052633</v>
      </c>
      <c r="AW25" s="54">
        <v>1</v>
      </c>
      <c r="AX25" s="55"/>
      <c r="AY25" s="55"/>
      <c r="AZ25" s="55">
        <v>63</v>
      </c>
      <c r="BA25" s="55">
        <f>F25-AW25-AX25-AY25-AZ25</f>
        <v>12</v>
      </c>
      <c r="BB25" s="49">
        <f t="shared" si="38"/>
        <v>0.84210526315789469</v>
      </c>
      <c r="BC25" s="50">
        <f t="shared" si="39"/>
        <v>0.82894736842105265</v>
      </c>
      <c r="BD25" s="54"/>
      <c r="BE25" s="55"/>
      <c r="BF25" s="55"/>
      <c r="BG25" s="55">
        <v>64</v>
      </c>
      <c r="BH25" s="55">
        <v>12</v>
      </c>
      <c r="BI25" s="49">
        <f t="shared" si="40"/>
        <v>0.84210526315789469</v>
      </c>
      <c r="BJ25" s="50">
        <f t="shared" si="41"/>
        <v>0.84210526315789469</v>
      </c>
      <c r="BK25" s="54"/>
      <c r="BL25" s="55"/>
      <c r="BM25" s="55"/>
      <c r="BN25" s="55">
        <v>64</v>
      </c>
      <c r="BO25" s="55">
        <v>12</v>
      </c>
      <c r="BP25" s="49">
        <f t="shared" si="42"/>
        <v>0.84210526315789469</v>
      </c>
      <c r="BQ25" s="50">
        <f t="shared" si="43"/>
        <v>0.84210526315789469</v>
      </c>
      <c r="BR25" s="54"/>
      <c r="BS25" s="55"/>
      <c r="BT25" s="55"/>
      <c r="BU25" s="55"/>
      <c r="BV25" s="55"/>
      <c r="BW25" s="49">
        <f t="shared" si="44"/>
        <v>0</v>
      </c>
      <c r="BX25" s="49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49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91</v>
      </c>
      <c r="D26" s="53"/>
      <c r="E26" s="53"/>
      <c r="F26" s="48">
        <v>91</v>
      </c>
      <c r="G26" s="54">
        <v>82</v>
      </c>
      <c r="H26" s="55"/>
      <c r="I26" s="55">
        <v>6</v>
      </c>
      <c r="J26" s="55"/>
      <c r="K26" s="55">
        <v>3</v>
      </c>
      <c r="L26" s="100">
        <f t="shared" si="26"/>
        <v>0.96703296703296704</v>
      </c>
      <c r="M26" s="101">
        <f t="shared" si="27"/>
        <v>0</v>
      </c>
      <c r="N26" s="54">
        <v>60</v>
      </c>
      <c r="O26" s="55"/>
      <c r="P26" s="55">
        <v>1</v>
      </c>
      <c r="Q26" s="55">
        <v>18</v>
      </c>
      <c r="R26" s="55">
        <v>12</v>
      </c>
      <c r="S26" s="100">
        <f t="shared" si="28"/>
        <v>0.86813186813186816</v>
      </c>
      <c r="T26" s="50">
        <f t="shared" si="29"/>
        <v>0.19780219780219779</v>
      </c>
      <c r="U26" s="54">
        <v>35</v>
      </c>
      <c r="V26" s="55"/>
      <c r="W26" s="55">
        <v>1</v>
      </c>
      <c r="X26" s="55">
        <v>43</v>
      </c>
      <c r="Y26" s="55">
        <v>12</v>
      </c>
      <c r="Z26" s="100">
        <f t="shared" si="30"/>
        <v>0.86813186813186816</v>
      </c>
      <c r="AA26" s="101">
        <f t="shared" si="31"/>
        <v>0.47252747252747251</v>
      </c>
      <c r="AB26" s="54">
        <v>14</v>
      </c>
      <c r="AC26" s="55"/>
      <c r="AD26" s="55">
        <v>2</v>
      </c>
      <c r="AE26" s="55">
        <v>62</v>
      </c>
      <c r="AF26" s="55">
        <v>13</v>
      </c>
      <c r="AG26" s="100">
        <f t="shared" si="32"/>
        <v>0.8571428571428571</v>
      </c>
      <c r="AH26" s="50">
        <f t="shared" si="33"/>
        <v>0.68131868131868134</v>
      </c>
      <c r="AI26" s="54">
        <v>2</v>
      </c>
      <c r="AJ26" s="55"/>
      <c r="AK26" s="55">
        <v>1</v>
      </c>
      <c r="AL26" s="55">
        <v>73</v>
      </c>
      <c r="AM26" s="55">
        <f>F26-(AI26+AK26+AL26)</f>
        <v>15</v>
      </c>
      <c r="AN26" s="100">
        <f t="shared" si="34"/>
        <v>0.8351648351648352</v>
      </c>
      <c r="AO26" s="101">
        <f t="shared" si="35"/>
        <v>0.80219780219780223</v>
      </c>
      <c r="AP26" s="54">
        <v>2</v>
      </c>
      <c r="AQ26" s="55"/>
      <c r="AR26" s="55"/>
      <c r="AS26" s="55">
        <v>74</v>
      </c>
      <c r="AT26" s="55">
        <f>F26-AP26-AQ26-AR26-AS26</f>
        <v>15</v>
      </c>
      <c r="AU26" s="49">
        <f t="shared" si="36"/>
        <v>0.8351648351648352</v>
      </c>
      <c r="AV26" s="50">
        <f t="shared" si="37"/>
        <v>0.81318681318681318</v>
      </c>
      <c r="AW26" s="54"/>
      <c r="AX26" s="55"/>
      <c r="AY26" s="55"/>
      <c r="AZ26" s="55">
        <v>74</v>
      </c>
      <c r="BA26" s="55">
        <v>17</v>
      </c>
      <c r="BB26" s="100">
        <f t="shared" si="38"/>
        <v>0.81318681318681318</v>
      </c>
      <c r="BC26" s="101">
        <f t="shared" si="39"/>
        <v>0.81318681318681318</v>
      </c>
      <c r="BD26" s="54"/>
      <c r="BE26" s="55"/>
      <c r="BF26" s="55"/>
      <c r="BG26" s="55">
        <v>74</v>
      </c>
      <c r="BH26" s="55">
        <v>17</v>
      </c>
      <c r="BI26" s="100">
        <f t="shared" si="40"/>
        <v>0.81318681318681318</v>
      </c>
      <c r="BJ26" s="50">
        <f t="shared" si="41"/>
        <v>0.81318681318681318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49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0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122</v>
      </c>
      <c r="D27" s="53"/>
      <c r="E27" s="53"/>
      <c r="F27" s="48">
        <v>122</v>
      </c>
      <c r="G27" s="54">
        <v>110</v>
      </c>
      <c r="H27" s="55"/>
      <c r="I27" s="55">
        <v>2</v>
      </c>
      <c r="J27" s="55">
        <v>1</v>
      </c>
      <c r="K27" s="55">
        <v>9</v>
      </c>
      <c r="L27" s="56">
        <f t="shared" si="26"/>
        <v>0.92622950819672134</v>
      </c>
      <c r="M27" s="57">
        <f t="shared" si="27"/>
        <v>8.1967213114754103E-3</v>
      </c>
      <c r="N27" s="55">
        <v>84</v>
      </c>
      <c r="O27" s="55"/>
      <c r="P27" s="55">
        <v>2</v>
      </c>
      <c r="Q27" s="55">
        <v>23</v>
      </c>
      <c r="R27" s="55">
        <v>13</v>
      </c>
      <c r="S27" s="56">
        <f t="shared" si="28"/>
        <v>0.89344262295081966</v>
      </c>
      <c r="T27" s="50">
        <f t="shared" si="29"/>
        <v>0.18852459016393441</v>
      </c>
      <c r="U27" s="54">
        <v>35</v>
      </c>
      <c r="V27" s="55"/>
      <c r="W27" s="55"/>
      <c r="X27" s="55">
        <v>67</v>
      </c>
      <c r="Y27" s="55">
        <v>20</v>
      </c>
      <c r="Z27" s="56">
        <f t="shared" si="30"/>
        <v>0.83606557377049184</v>
      </c>
      <c r="AA27" s="57">
        <f t="shared" si="31"/>
        <v>0.54918032786885251</v>
      </c>
      <c r="AB27" s="55">
        <v>12</v>
      </c>
      <c r="AC27" s="55"/>
      <c r="AD27" s="55"/>
      <c r="AE27" s="55">
        <v>91</v>
      </c>
      <c r="AF27" s="55">
        <f>F27-(AB27+AE27)</f>
        <v>19</v>
      </c>
      <c r="AG27" s="56">
        <f t="shared" si="32"/>
        <v>0.84426229508196726</v>
      </c>
      <c r="AH27" s="50">
        <f t="shared" si="33"/>
        <v>0.74590163934426235</v>
      </c>
      <c r="AI27" s="54">
        <v>4</v>
      </c>
      <c r="AJ27" s="55"/>
      <c r="AK27" s="55"/>
      <c r="AL27" s="55">
        <v>99</v>
      </c>
      <c r="AM27" s="55">
        <f>F27-AI27-AJ27-AK27-AL27</f>
        <v>19</v>
      </c>
      <c r="AN27" s="56">
        <f t="shared" si="34"/>
        <v>0.84426229508196726</v>
      </c>
      <c r="AO27" s="57">
        <f t="shared" si="35"/>
        <v>0.81147540983606559</v>
      </c>
      <c r="AP27" s="54">
        <v>2</v>
      </c>
      <c r="AQ27" s="55"/>
      <c r="AR27" s="55"/>
      <c r="AS27" s="55">
        <v>102</v>
      </c>
      <c r="AT27" s="55">
        <f>F27-AS27-AP27</f>
        <v>18</v>
      </c>
      <c r="AU27" s="100">
        <f t="shared" si="36"/>
        <v>0.85245901639344257</v>
      </c>
      <c r="AV27" s="50">
        <f t="shared" si="37"/>
        <v>0.83606557377049184</v>
      </c>
      <c r="AW27" s="54">
        <v>1</v>
      </c>
      <c r="AX27" s="55"/>
      <c r="AY27" s="55"/>
      <c r="AZ27" s="55">
        <v>103</v>
      </c>
      <c r="BA27" s="55">
        <v>18</v>
      </c>
      <c r="BB27" s="56">
        <f t="shared" si="38"/>
        <v>0.85245901639344257</v>
      </c>
      <c r="BC27" s="57">
        <f t="shared" si="39"/>
        <v>0.84426229508196726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49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56">
        <f t="shared" si="49"/>
        <v>0</v>
      </c>
    </row>
    <row r="28" spans="2:90" s="52" customFormat="1" ht="14" x14ac:dyDescent="0.15">
      <c r="B28" s="47" t="s">
        <v>49</v>
      </c>
      <c r="C28" s="53">
        <f t="shared" si="25"/>
        <v>138</v>
      </c>
      <c r="D28" s="53"/>
      <c r="E28" s="53"/>
      <c r="F28" s="48">
        <v>138</v>
      </c>
      <c r="G28" s="54">
        <v>122</v>
      </c>
      <c r="H28" s="55"/>
      <c r="I28" s="55">
        <v>4</v>
      </c>
      <c r="J28" s="55">
        <v>2</v>
      </c>
      <c r="K28" s="55">
        <v>10</v>
      </c>
      <c r="L28" s="59">
        <f t="shared" si="26"/>
        <v>0.92753623188405798</v>
      </c>
      <c r="M28" s="60">
        <f t="shared" si="27"/>
        <v>1.4492753623188406E-2</v>
      </c>
      <c r="N28" s="55">
        <v>88</v>
      </c>
      <c r="O28" s="55"/>
      <c r="P28" s="55">
        <v>4</v>
      </c>
      <c r="Q28" s="55">
        <v>28</v>
      </c>
      <c r="R28" s="55">
        <v>18</v>
      </c>
      <c r="S28" s="56">
        <f t="shared" si="28"/>
        <v>0.86956521739130432</v>
      </c>
      <c r="T28" s="50">
        <f t="shared" si="29"/>
        <v>0.20289855072463769</v>
      </c>
      <c r="U28" s="54">
        <v>46</v>
      </c>
      <c r="V28" s="55"/>
      <c r="W28" s="55">
        <v>1</v>
      </c>
      <c r="X28" s="55">
        <v>70</v>
      </c>
      <c r="Y28" s="55">
        <f>F28-(U28+W28+X28)</f>
        <v>21</v>
      </c>
      <c r="Z28" s="59">
        <f t="shared" si="30"/>
        <v>0.84782608695652173</v>
      </c>
      <c r="AA28" s="60">
        <f t="shared" si="31"/>
        <v>0.50724637681159424</v>
      </c>
      <c r="AB28" s="55">
        <v>13</v>
      </c>
      <c r="AC28" s="55"/>
      <c r="AD28" s="55">
        <v>1</v>
      </c>
      <c r="AE28" s="55">
        <v>104</v>
      </c>
      <c r="AF28" s="55">
        <f>F28-AB28-AC28-AD28-AE28</f>
        <v>20</v>
      </c>
      <c r="AG28" s="56">
        <f t="shared" si="32"/>
        <v>0.85507246376811596</v>
      </c>
      <c r="AH28" s="50">
        <f t="shared" si="33"/>
        <v>0.75362318840579712</v>
      </c>
      <c r="AI28" s="54">
        <v>3</v>
      </c>
      <c r="AJ28" s="55"/>
      <c r="AK28" s="55">
        <v>1</v>
      </c>
      <c r="AL28" s="55">
        <v>112</v>
      </c>
      <c r="AM28" s="55">
        <f>F28-AL28-AK28-AI28</f>
        <v>22</v>
      </c>
      <c r="AN28" s="59">
        <f t="shared" si="34"/>
        <v>0.84057971014492749</v>
      </c>
      <c r="AO28" s="60">
        <f t="shared" si="35"/>
        <v>0.81159420289855078</v>
      </c>
      <c r="AP28" s="55">
        <v>2</v>
      </c>
      <c r="AQ28" s="55"/>
      <c r="AR28" s="55"/>
      <c r="AS28" s="55">
        <v>114</v>
      </c>
      <c r="AT28" s="55">
        <f>F28-AP28-AS28</f>
        <v>22</v>
      </c>
      <c r="AU28" s="56">
        <f t="shared" si="36"/>
        <v>0.84057971014492749</v>
      </c>
      <c r="AV28" s="50">
        <f t="shared" si="37"/>
        <v>0.82608695652173914</v>
      </c>
      <c r="AW28" s="54"/>
      <c r="AX28" s="55"/>
      <c r="AY28" s="55"/>
      <c r="AZ28" s="55"/>
      <c r="BA28" s="55"/>
      <c r="BB28" s="59">
        <f t="shared" si="38"/>
        <v>0</v>
      </c>
      <c r="BC28" s="60">
        <f t="shared" si="39"/>
        <v>0</v>
      </c>
      <c r="BD28" s="55"/>
      <c r="BE28" s="55"/>
      <c r="BF28" s="55"/>
      <c r="BG28" s="55"/>
      <c r="BH28" s="55"/>
      <c r="BI28" s="56">
        <f t="shared" si="40"/>
        <v>0</v>
      </c>
      <c r="BJ28" s="50">
        <f t="shared" si="41"/>
        <v>0</v>
      </c>
      <c r="BK28" s="54"/>
      <c r="BL28" s="55"/>
      <c r="BM28" s="55"/>
      <c r="BN28" s="55"/>
      <c r="BO28" s="55"/>
      <c r="BP28" s="59">
        <f t="shared" si="42"/>
        <v>0</v>
      </c>
      <c r="BQ28" s="60">
        <f t="shared" si="43"/>
        <v>0</v>
      </c>
      <c r="BR28" s="55"/>
      <c r="BS28" s="55"/>
      <c r="BT28" s="55"/>
      <c r="BU28" s="55"/>
      <c r="BV28" s="55"/>
      <c r="BW28" s="56">
        <f t="shared" si="44"/>
        <v>0</v>
      </c>
      <c r="BX28" s="49">
        <f t="shared" si="45"/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59">
        <f t="shared" si="49"/>
        <v>0</v>
      </c>
    </row>
    <row r="29" spans="2:90" s="52" customFormat="1" ht="14" x14ac:dyDescent="0.15">
      <c r="B29" s="47" t="s">
        <v>68</v>
      </c>
      <c r="C29" s="53">
        <f>F29+D29+E29</f>
        <v>131</v>
      </c>
      <c r="D29" s="53"/>
      <c r="E29" s="53"/>
      <c r="F29" s="48">
        <v>131</v>
      </c>
      <c r="G29" s="54">
        <v>123</v>
      </c>
      <c r="H29" s="55"/>
      <c r="I29" s="55">
        <v>2</v>
      </c>
      <c r="J29" s="55"/>
      <c r="K29" s="55">
        <v>6</v>
      </c>
      <c r="L29" s="59">
        <f>IF($F29="","",((G29+H29+I29+J29)/$F29))</f>
        <v>0.95419847328244278</v>
      </c>
      <c r="M29" s="60">
        <f>IF($F29="","",(J29/$F29))</f>
        <v>0</v>
      </c>
      <c r="N29" s="55">
        <v>93</v>
      </c>
      <c r="O29" s="55"/>
      <c r="P29" s="55">
        <v>4</v>
      </c>
      <c r="Q29" s="55">
        <v>26</v>
      </c>
      <c r="R29" s="55">
        <f>F29-(N29+P29+Q29)</f>
        <v>8</v>
      </c>
      <c r="S29" s="56">
        <f>IF($F29="","",((N29+O29+P29+Q29)/$F29))</f>
        <v>0.93893129770992367</v>
      </c>
      <c r="T29" s="50">
        <f>IF($F29="","",(Q29/$F29))</f>
        <v>0.19847328244274809</v>
      </c>
      <c r="U29" s="54">
        <v>29</v>
      </c>
      <c r="V29" s="55"/>
      <c r="W29" s="55">
        <v>3</v>
      </c>
      <c r="X29" s="55">
        <v>87</v>
      </c>
      <c r="Y29" s="55">
        <f>F29-U29-V29-W29-X29</f>
        <v>12</v>
      </c>
      <c r="Z29" s="59">
        <f>IF($F29="","",((U29+V29+W29+X29)/$F29))</f>
        <v>0.90839694656488545</v>
      </c>
      <c r="AA29" s="60">
        <f>IF($F29="","",(X29/$F29))</f>
        <v>0.66412213740458015</v>
      </c>
      <c r="AB29" s="55">
        <v>11</v>
      </c>
      <c r="AC29" s="55"/>
      <c r="AD29" s="55"/>
      <c r="AE29" s="55">
        <v>106</v>
      </c>
      <c r="AF29" s="55">
        <f>F29-AE29-AB29</f>
        <v>14</v>
      </c>
      <c r="AG29" s="56">
        <f>IF($F29="","",((AB29+AC29+AD29+AE29)/$F29))</f>
        <v>0.89312977099236646</v>
      </c>
      <c r="AH29" s="50">
        <f>IF($F29="","",(AE29/$F29))</f>
        <v>0.80916030534351147</v>
      </c>
      <c r="AI29" s="54">
        <v>2</v>
      </c>
      <c r="AJ29" s="55"/>
      <c r="AK29" s="55"/>
      <c r="AL29" s="55">
        <v>115</v>
      </c>
      <c r="AM29" s="55">
        <f>F29-AI29-AL29</f>
        <v>14</v>
      </c>
      <c r="AN29" s="59">
        <f>IF($F29="","",((AI29+AJ29+AK29+AL29)/$F29))</f>
        <v>0.89312977099236646</v>
      </c>
      <c r="AO29" s="60">
        <f>IF($F29="","",(AL29/$F29))</f>
        <v>0.87786259541984735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49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59">
        <f t="shared" si="49"/>
        <v>0</v>
      </c>
    </row>
    <row r="30" spans="2:90" s="52" customFormat="1" ht="14" x14ac:dyDescent="0.15">
      <c r="B30" s="47" t="s">
        <v>70</v>
      </c>
      <c r="C30" s="53">
        <v>126</v>
      </c>
      <c r="D30" s="53"/>
      <c r="E30" s="53"/>
      <c r="F30" s="48">
        <v>126</v>
      </c>
      <c r="G30" s="54">
        <v>95</v>
      </c>
      <c r="H30" s="55"/>
      <c r="I30" s="55">
        <v>11</v>
      </c>
      <c r="J30" s="55"/>
      <c r="K30" s="55">
        <f>F30-(G30+I30)</f>
        <v>20</v>
      </c>
      <c r="L30" s="59">
        <f>IF($F30="","",((G30+H30+I30+J30)/$F30))</f>
        <v>0.84126984126984128</v>
      </c>
      <c r="M30" s="60">
        <f>IF($F30="","",(J30/$F30))</f>
        <v>0</v>
      </c>
      <c r="N30" s="55">
        <v>67</v>
      </c>
      <c r="O30" s="55"/>
      <c r="P30" s="55">
        <v>1</v>
      </c>
      <c r="Q30" s="55">
        <v>24</v>
      </c>
      <c r="R30" s="55">
        <f>F30-N30-O30-P30-Q30</f>
        <v>34</v>
      </c>
      <c r="S30" s="56">
        <f>IF($F30="","",((N30+O30+P30+Q30)/$F30))</f>
        <v>0.73015873015873012</v>
      </c>
      <c r="T30" s="50">
        <f>IF($F30="","",(Q30/$F30))</f>
        <v>0.19047619047619047</v>
      </c>
      <c r="U30" s="54">
        <v>25</v>
      </c>
      <c r="V30" s="55"/>
      <c r="W30" s="55"/>
      <c r="X30" s="55">
        <v>67</v>
      </c>
      <c r="Y30" s="55">
        <f>F30-X30-U30</f>
        <v>34</v>
      </c>
      <c r="Z30" s="59">
        <f>IF($F30="","",((U30+V30+W30+X30)/$F30))</f>
        <v>0.73015873015873012</v>
      </c>
      <c r="AA30" s="60">
        <f>IF($F30="","",(X30/$F30))</f>
        <v>0.53174603174603174</v>
      </c>
      <c r="AB30" s="55">
        <v>7</v>
      </c>
      <c r="AC30" s="55"/>
      <c r="AD30" s="55"/>
      <c r="AE30" s="55">
        <v>84</v>
      </c>
      <c r="AF30" s="55">
        <f>F30-AB30-AE30</f>
        <v>35</v>
      </c>
      <c r="AG30" s="56">
        <f>IF($F30="","",((AB30+AC30+AD30+AE30)/$F30))</f>
        <v>0.72222222222222221</v>
      </c>
      <c r="AH30" s="50">
        <f>IF($F30="","",(AE30/$F30))</f>
        <v>0.66666666666666663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49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8"/>
        <v>0</v>
      </c>
      <c r="CL30" s="59">
        <f t="shared" si="49"/>
        <v>0</v>
      </c>
    </row>
    <row r="31" spans="2:90" s="52" customFormat="1" ht="14" x14ac:dyDescent="0.15">
      <c r="B31" s="47" t="s">
        <v>72</v>
      </c>
      <c r="C31" s="53">
        <v>99</v>
      </c>
      <c r="D31" s="53"/>
      <c r="E31" s="53"/>
      <c r="F31" s="48">
        <v>99</v>
      </c>
      <c r="G31" s="54">
        <v>88</v>
      </c>
      <c r="H31" s="55"/>
      <c r="I31" s="55">
        <v>1</v>
      </c>
      <c r="J31" s="55">
        <v>1</v>
      </c>
      <c r="K31" s="55">
        <f>F31-(G31+I31+J31)</f>
        <v>9</v>
      </c>
      <c r="L31" s="59">
        <f>IF($F31="","",((G31+H31+I31+J31)/$F31))</f>
        <v>0.90909090909090906</v>
      </c>
      <c r="M31" s="60">
        <f>IF($F31="","",(J31/$F31))</f>
        <v>1.0101010101010102E-2</v>
      </c>
      <c r="N31" s="55">
        <v>50</v>
      </c>
      <c r="O31" s="55"/>
      <c r="P31" s="55">
        <v>2</v>
      </c>
      <c r="Q31" s="55">
        <v>34</v>
      </c>
      <c r="R31" s="55">
        <f>F31-Q31-P31-N31</f>
        <v>13</v>
      </c>
      <c r="S31" s="56">
        <f>IF($F31="","",((N31+O31+P31+Q31)/$F31))</f>
        <v>0.86868686868686873</v>
      </c>
      <c r="T31" s="50">
        <f>IF($F31="","",(Q31/$F31))</f>
        <v>0.34343434343434343</v>
      </c>
      <c r="U31" s="54">
        <v>18</v>
      </c>
      <c r="V31" s="55"/>
      <c r="W31" s="55"/>
      <c r="X31" s="55">
        <v>66</v>
      </c>
      <c r="Y31" s="55">
        <f>F31-U31-X31</f>
        <v>15</v>
      </c>
      <c r="Z31" s="59">
        <f>IF($F31="","",((U31+V31+W31+X31)/$F31))</f>
        <v>0.84848484848484851</v>
      </c>
      <c r="AA31" s="60">
        <f>IF($F31="","",(X31/$F31))</f>
        <v>0.66666666666666663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49">
        <f>IF($F31="","",(BU31/$F31))</f>
        <v>0</v>
      </c>
      <c r="BY31" s="54"/>
      <c r="BZ31" s="55"/>
      <c r="CA31" s="55"/>
      <c r="CB31" s="55"/>
      <c r="CC31" s="55"/>
      <c r="CD31" s="59">
        <f>IF($F31="","",((BY31+BZ31+CA31+CB31)/$F31))</f>
        <v>0</v>
      </c>
      <c r="CE31" s="60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49">
        <f>IF($F31="","",(CI31/$F31))</f>
        <v>0</v>
      </c>
    </row>
    <row r="32" spans="2:90" s="52" customFormat="1" ht="14" x14ac:dyDescent="0.15">
      <c r="B32" s="47" t="s">
        <v>73</v>
      </c>
      <c r="C32" s="53">
        <v>100</v>
      </c>
      <c r="D32" s="53"/>
      <c r="E32" s="53"/>
      <c r="F32" s="48">
        <v>100</v>
      </c>
      <c r="G32" s="83">
        <v>86</v>
      </c>
      <c r="H32" s="84"/>
      <c r="I32" s="84">
        <v>3</v>
      </c>
      <c r="J32" s="84"/>
      <c r="K32" s="84">
        <f>F32-(G32+I32+J32)</f>
        <v>11</v>
      </c>
      <c r="L32" s="85">
        <f>IF($F32="","",((G32+H32+I32+J32)/$F32))</f>
        <v>0.89</v>
      </c>
      <c r="M32" s="86">
        <f>IF($F32="","",(J32/$F32))</f>
        <v>0</v>
      </c>
      <c r="N32" s="55">
        <v>58</v>
      </c>
      <c r="O32" s="55"/>
      <c r="P32" s="55">
        <v>1</v>
      </c>
      <c r="Q32" s="55">
        <v>25</v>
      </c>
      <c r="R32" s="55">
        <f>F32-N32-P32-Q32</f>
        <v>16</v>
      </c>
      <c r="S32" s="56">
        <f>IF($F32="","",((N32+O32+P32+Q32)/$F32))</f>
        <v>0.84</v>
      </c>
      <c r="T32" s="50">
        <f>IF($F32="","",(Q32/$F32))</f>
        <v>0.25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83"/>
      <c r="BZ32" s="84"/>
      <c r="CA32" s="84"/>
      <c r="CB32" s="84"/>
      <c r="CC32" s="84"/>
      <c r="CD32" s="85">
        <f>IF($F32="","",((BY32+BZ32+CA32+CB32)/$F32))</f>
        <v>0</v>
      </c>
      <c r="CE32" s="86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49">
        <f>IF($F32="","",(CI32/$F32))</f>
        <v>0</v>
      </c>
    </row>
    <row r="33" spans="2:90" s="52" customFormat="1" ht="14" x14ac:dyDescent="0.15">
      <c r="B33" s="47" t="s">
        <v>74</v>
      </c>
      <c r="C33" s="53">
        <v>83</v>
      </c>
      <c r="D33" s="53"/>
      <c r="E33" s="53"/>
      <c r="F33" s="48">
        <f>C33-D33-E33</f>
        <v>83</v>
      </c>
      <c r="G33" s="93">
        <v>67</v>
      </c>
      <c r="H33" s="70"/>
      <c r="I33" s="70">
        <v>3</v>
      </c>
      <c r="J33" s="70"/>
      <c r="K33" s="70">
        <f>F33-(G33+I33+J33)</f>
        <v>13</v>
      </c>
      <c r="L33" s="71">
        <f>IF($F33="","",((G33+H33+I33+J33)/$F33))</f>
        <v>0.84337349397590367</v>
      </c>
      <c r="M33" s="72">
        <f>IF($F33="","",(J33/$F33))</f>
        <v>0</v>
      </c>
      <c r="N33" s="55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72">
        <f>IF($F33="","",(X33/$F33))</f>
        <v>0</v>
      </c>
      <c r="AB33" s="55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72">
        <f>IF($F33="","",(AL33/$F33))</f>
        <v>0</v>
      </c>
      <c r="AP33" s="55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72">
        <f>IF($F33="","",(AZ33/$F33))</f>
        <v>0</v>
      </c>
      <c r="BD33" s="55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72">
        <f>IF($F33="","",(BN33/$F33))</f>
        <v>0</v>
      </c>
      <c r="BR33" s="55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71">
        <f>IF($F33="","",((BY33+BZ33+CA33+CB33)/$F33))</f>
        <v>0</v>
      </c>
      <c r="CE33" s="72">
        <f>IF($F33="","",(CB33/$F33))</f>
        <v>0</v>
      </c>
      <c r="CF33" s="55"/>
      <c r="CG33" s="55"/>
      <c r="CH33" s="55"/>
      <c r="CI33" s="55"/>
      <c r="CJ33" s="55"/>
      <c r="CK33" s="56">
        <f>IF($F33="","",((CF33+CG33+CH33+CI33)/$F33))</f>
        <v>0</v>
      </c>
      <c r="CL33" s="49">
        <f>IF($F33="","",(CI33/$F33))</f>
        <v>0</v>
      </c>
    </row>
  </sheetData>
  <mergeCells count="32">
    <mergeCell ref="N3:T3"/>
    <mergeCell ref="CF3:CL3"/>
    <mergeCell ref="CF20:CL20"/>
    <mergeCell ref="AW3:BC3"/>
    <mergeCell ref="BD3:BJ3"/>
    <mergeCell ref="BY3:CE3"/>
    <mergeCell ref="BY20:CE20"/>
    <mergeCell ref="AW20:BC20"/>
    <mergeCell ref="BD20:BJ20"/>
    <mergeCell ref="BK20:BQ20"/>
    <mergeCell ref="BR20:BX20"/>
    <mergeCell ref="B3:B4"/>
    <mergeCell ref="C3:C4"/>
    <mergeCell ref="D3:D4"/>
    <mergeCell ref="E3:E4"/>
    <mergeCell ref="G3:M3"/>
    <mergeCell ref="BK3:BQ3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U3:AA3"/>
    <mergeCell ref="AB3:AH3"/>
    <mergeCell ref="AI3:AO3"/>
    <mergeCell ref="AP3:AV3"/>
    <mergeCell ref="AI20:AO20"/>
    <mergeCell ref="AP20:AV20"/>
  </mergeCells>
  <pageMargins left="0.75" right="0.75" top="1" bottom="1" header="0.5" footer="0.5"/>
  <pageSetup scale="65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36</v>
      </c>
    </row>
    <row r="2" spans="1:90" x14ac:dyDescent="0.15">
      <c r="B2" t="str">
        <f>"Freshmen Retention - "&amp;$A$1</f>
        <v>Freshmen Retention - Female</v>
      </c>
    </row>
    <row r="3" spans="1:90" s="36" customForma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18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101</v>
      </c>
      <c r="D5" s="53"/>
      <c r="E5" s="53"/>
      <c r="F5" s="48">
        <v>101</v>
      </c>
      <c r="G5" s="54">
        <v>86</v>
      </c>
      <c r="H5" s="55"/>
      <c r="I5" s="55">
        <v>2</v>
      </c>
      <c r="J5" s="55"/>
      <c r="K5" s="55">
        <v>13</v>
      </c>
      <c r="L5" s="49">
        <f t="shared" ref="L5:L11" si="1">IF($F5="","",((G5+H5+I5+J5)/$F5))</f>
        <v>0.87128712871287128</v>
      </c>
      <c r="M5" s="50">
        <f t="shared" ref="M5:M11" si="2">IF($F5="","",(J5/$F5))</f>
        <v>0</v>
      </c>
      <c r="N5" s="54">
        <v>79</v>
      </c>
      <c r="O5" s="55"/>
      <c r="P5" s="55"/>
      <c r="Q5" s="55"/>
      <c r="R5" s="55">
        <v>22</v>
      </c>
      <c r="S5" s="49">
        <f t="shared" ref="S5:S11" si="3">IF($F5="","",((N5+O5+P5+Q5)/$F5))</f>
        <v>0.78217821782178221</v>
      </c>
      <c r="T5" s="50">
        <f t="shared" ref="T5:T11" si="4">IF($F5="","",(Q5/$F5))</f>
        <v>0</v>
      </c>
      <c r="U5" s="54">
        <v>71</v>
      </c>
      <c r="V5" s="55"/>
      <c r="W5" s="55">
        <v>2</v>
      </c>
      <c r="X5" s="55">
        <v>4</v>
      </c>
      <c r="Y5" s="55">
        <v>24</v>
      </c>
      <c r="Z5" s="49">
        <f t="shared" ref="Z5:Z11" si="5">IF($F5="","",((U5+V5+W5+X5)/$F5))</f>
        <v>0.76237623762376239</v>
      </c>
      <c r="AA5" s="50">
        <f t="shared" ref="AA5:AA11" si="6">IF($F5="","",(X5/$F5))</f>
        <v>3.9603960396039604E-2</v>
      </c>
      <c r="AB5" s="54">
        <v>33</v>
      </c>
      <c r="AC5" s="55">
        <v>1</v>
      </c>
      <c r="AD5" s="55"/>
      <c r="AE5" s="55">
        <v>43</v>
      </c>
      <c r="AF5" s="55">
        <v>24</v>
      </c>
      <c r="AG5" s="49">
        <f t="shared" ref="AG5:AG11" si="7">IF($F5="","",((AB5+AC5+AD5+AE5)/$F5))</f>
        <v>0.76237623762376239</v>
      </c>
      <c r="AH5" s="50">
        <f t="shared" ref="AH5:AH11" si="8">IF($F5="","",(AE5/$F5))</f>
        <v>0.42574257425742573</v>
      </c>
      <c r="AI5" s="54">
        <v>3</v>
      </c>
      <c r="AJ5" s="55"/>
      <c r="AK5" s="55">
        <v>2</v>
      </c>
      <c r="AL5" s="55">
        <v>70</v>
      </c>
      <c r="AM5" s="55">
        <v>26</v>
      </c>
      <c r="AN5" s="49">
        <f t="shared" ref="AN5:AN11" si="9">IF($F5="","",((AI5+AJ5+AK5+AL5)/$F5))</f>
        <v>0.74257425742574257</v>
      </c>
      <c r="AO5" s="50">
        <f t="shared" ref="AO5:AO11" si="10">IF($F5="","",(AL5/$F5))</f>
        <v>0.69306930693069302</v>
      </c>
      <c r="AP5" s="54">
        <v>1</v>
      </c>
      <c r="AQ5" s="55"/>
      <c r="AR5" s="55"/>
      <c r="AS5" s="55">
        <v>73</v>
      </c>
      <c r="AT5" s="55">
        <v>27</v>
      </c>
      <c r="AU5" s="49">
        <f t="shared" ref="AU5:AU11" si="11">IF($F5="","",((AP5+AQ5+AR5+AS5)/$F5))</f>
        <v>0.73267326732673266</v>
      </c>
      <c r="AV5" s="50">
        <f t="shared" ref="AV5:AV11" si="12">IF($F5="","",(AS5/$F5))</f>
        <v>0.72277227722772275</v>
      </c>
      <c r="AW5" s="54"/>
      <c r="AX5" s="55"/>
      <c r="AY5" s="55"/>
      <c r="AZ5" s="55">
        <v>74</v>
      </c>
      <c r="BA5" s="55">
        <v>27</v>
      </c>
      <c r="BB5" s="49">
        <f t="shared" ref="BB5:BB11" si="13">IF($F5="","",((AW5+AX5+AY5+AZ5)/$F5))</f>
        <v>0.73267326732673266</v>
      </c>
      <c r="BC5" s="50">
        <f t="shared" ref="BC5:BC11" si="14">IF($F5="","",(AZ5/$F5))</f>
        <v>0.73267326732673266</v>
      </c>
      <c r="BD5" s="54"/>
      <c r="BE5" s="55"/>
      <c r="BF5" s="55"/>
      <c r="BG5" s="55">
        <v>74</v>
      </c>
      <c r="BH5" s="55">
        <v>27</v>
      </c>
      <c r="BI5" s="49">
        <f t="shared" ref="BI5:BI11" si="15">IF($F5="","",((BD5+BE5+BF5+BG5)/$F5))</f>
        <v>0.73267326732673266</v>
      </c>
      <c r="BJ5" s="50">
        <f t="shared" ref="BJ5:BJ11" si="16">IF($F5="","",(BG5/$F5))</f>
        <v>0.73267326732673266</v>
      </c>
      <c r="BK5" s="54"/>
      <c r="BL5" s="55"/>
      <c r="BM5" s="55"/>
      <c r="BN5" s="55">
        <v>75</v>
      </c>
      <c r="BO5" s="55">
        <v>26</v>
      </c>
      <c r="BP5" s="49">
        <f t="shared" ref="BP5:BP11" si="17">IF($F5="","",((BK5+BL5+BM5+BN5)/$F5))</f>
        <v>0.74257425742574257</v>
      </c>
      <c r="BQ5" s="50">
        <f t="shared" ref="BQ5:BQ11" si="18">IF($F5="","",(BN5/$F5))</f>
        <v>0.74257425742574257</v>
      </c>
      <c r="BR5" s="54"/>
      <c r="BS5" s="55"/>
      <c r="BT5" s="55"/>
      <c r="BU5" s="55">
        <v>75</v>
      </c>
      <c r="BV5" s="55">
        <v>26</v>
      </c>
      <c r="BW5" s="49">
        <f t="shared" ref="BW5:BW11" si="19">IF($F5="","",((BR5+BS5+BT5+BU5)/$F5))</f>
        <v>0.74257425742574257</v>
      </c>
      <c r="BX5" s="50">
        <f t="shared" ref="BX5:BX11" si="20">IF($F5="","",(BU5/$F5))</f>
        <v>0.74257425742574257</v>
      </c>
      <c r="BY5" s="54"/>
      <c r="BZ5" s="55"/>
      <c r="CA5" s="55"/>
      <c r="CB5" s="55">
        <v>75</v>
      </c>
      <c r="CC5" s="55">
        <v>26</v>
      </c>
      <c r="CD5" s="49">
        <f t="shared" ref="CD5:CD12" si="21">IF($F5="","",((BY5+BZ5+CA5+CB5)/$F5))</f>
        <v>0.74257425742574257</v>
      </c>
      <c r="CE5" s="50">
        <f t="shared" ref="CE5:CE12" si="22">IF($F5="","",(CB5/$F5))</f>
        <v>0.74257425742574257</v>
      </c>
      <c r="CF5" s="54"/>
      <c r="CG5" s="55"/>
      <c r="CH5" s="55"/>
      <c r="CI5" s="55">
        <v>75</v>
      </c>
      <c r="CJ5" s="55">
        <v>26</v>
      </c>
      <c r="CK5" s="49">
        <f t="shared" ref="CK5:CK13" si="23">IF($F5="","",((CF5+CG5+CH5+CI5)/$F5))</f>
        <v>0.74257425742574257</v>
      </c>
      <c r="CL5" s="49">
        <f t="shared" ref="CL5:CL13" si="24">IF($F5="","",(CI5/$F5))</f>
        <v>0.74257425742574257</v>
      </c>
    </row>
    <row r="6" spans="1:90" s="52" customFormat="1" ht="14" x14ac:dyDescent="0.15">
      <c r="B6" s="47" t="s">
        <v>25</v>
      </c>
      <c r="C6" s="53">
        <f t="shared" si="0"/>
        <v>164</v>
      </c>
      <c r="D6" s="53"/>
      <c r="E6" s="53"/>
      <c r="F6" s="48">
        <v>164</v>
      </c>
      <c r="G6" s="54">
        <v>144</v>
      </c>
      <c r="H6" s="55"/>
      <c r="I6" s="55">
        <v>3</v>
      </c>
      <c r="J6" s="55"/>
      <c r="K6" s="55">
        <v>17</v>
      </c>
      <c r="L6" s="49">
        <f t="shared" si="1"/>
        <v>0.89634146341463417</v>
      </c>
      <c r="M6" s="50">
        <f t="shared" si="2"/>
        <v>0</v>
      </c>
      <c r="N6" s="54">
        <v>136</v>
      </c>
      <c r="O6" s="55"/>
      <c r="P6" s="55">
        <v>4</v>
      </c>
      <c r="Q6" s="55"/>
      <c r="R6" s="55">
        <v>24</v>
      </c>
      <c r="S6" s="49">
        <f t="shared" si="3"/>
        <v>0.85365853658536583</v>
      </c>
      <c r="T6" s="50">
        <f t="shared" si="4"/>
        <v>0</v>
      </c>
      <c r="U6" s="54">
        <v>125</v>
      </c>
      <c r="V6" s="55">
        <v>1</v>
      </c>
      <c r="W6" s="55">
        <v>3</v>
      </c>
      <c r="X6" s="55">
        <v>4</v>
      </c>
      <c r="Y6" s="55">
        <v>31</v>
      </c>
      <c r="Z6" s="49">
        <f t="shared" si="5"/>
        <v>0.81097560975609762</v>
      </c>
      <c r="AA6" s="50">
        <f t="shared" si="6"/>
        <v>2.4390243902439025E-2</v>
      </c>
      <c r="AB6" s="54">
        <v>68</v>
      </c>
      <c r="AC6" s="55"/>
      <c r="AD6" s="55">
        <v>2</v>
      </c>
      <c r="AE6" s="55">
        <v>59</v>
      </c>
      <c r="AF6" s="55">
        <v>35</v>
      </c>
      <c r="AG6" s="49">
        <f t="shared" si="7"/>
        <v>0.78658536585365857</v>
      </c>
      <c r="AH6" s="50">
        <f t="shared" si="8"/>
        <v>0.3597560975609756</v>
      </c>
      <c r="AI6" s="54">
        <v>14</v>
      </c>
      <c r="AJ6" s="55"/>
      <c r="AK6" s="55">
        <v>3</v>
      </c>
      <c r="AL6" s="55">
        <v>107</v>
      </c>
      <c r="AM6" s="55">
        <v>40</v>
      </c>
      <c r="AN6" s="49">
        <f t="shared" si="9"/>
        <v>0.75609756097560976</v>
      </c>
      <c r="AO6" s="50">
        <f t="shared" si="10"/>
        <v>0.65243902439024393</v>
      </c>
      <c r="AP6" s="54">
        <v>5</v>
      </c>
      <c r="AQ6" s="55"/>
      <c r="AR6" s="55">
        <v>1</v>
      </c>
      <c r="AS6" s="55">
        <v>120</v>
      </c>
      <c r="AT6" s="55">
        <v>38</v>
      </c>
      <c r="AU6" s="49">
        <f t="shared" si="11"/>
        <v>0.76829268292682928</v>
      </c>
      <c r="AV6" s="50">
        <f t="shared" si="12"/>
        <v>0.73170731707317072</v>
      </c>
      <c r="AW6" s="54">
        <v>2</v>
      </c>
      <c r="AX6" s="55"/>
      <c r="AY6" s="55"/>
      <c r="AZ6" s="55">
        <v>123</v>
      </c>
      <c r="BA6" s="55">
        <v>39</v>
      </c>
      <c r="BB6" s="49">
        <f t="shared" si="13"/>
        <v>0.76219512195121952</v>
      </c>
      <c r="BC6" s="50">
        <f t="shared" si="14"/>
        <v>0.75</v>
      </c>
      <c r="BD6" s="54"/>
      <c r="BE6" s="55"/>
      <c r="BF6" s="55"/>
      <c r="BG6" s="55">
        <v>126</v>
      </c>
      <c r="BH6" s="55">
        <f>F6-(BG6)</f>
        <v>38</v>
      </c>
      <c r="BI6" s="49">
        <f t="shared" si="15"/>
        <v>0.76829268292682928</v>
      </c>
      <c r="BJ6" s="50">
        <f t="shared" si="16"/>
        <v>0.76829268292682928</v>
      </c>
      <c r="BK6" s="54"/>
      <c r="BL6" s="55"/>
      <c r="BM6" s="55"/>
      <c r="BN6" s="55">
        <v>126</v>
      </c>
      <c r="BO6" s="55">
        <v>38</v>
      </c>
      <c r="BP6" s="49">
        <f t="shared" si="17"/>
        <v>0.76829268292682928</v>
      </c>
      <c r="BQ6" s="50">
        <f t="shared" si="18"/>
        <v>0.76829268292682928</v>
      </c>
      <c r="BR6" s="54"/>
      <c r="BS6" s="55"/>
      <c r="BT6" s="55"/>
      <c r="BU6" s="55">
        <v>127</v>
      </c>
      <c r="BV6" s="55">
        <v>37</v>
      </c>
      <c r="BW6" s="49">
        <f t="shared" si="19"/>
        <v>0.77439024390243905</v>
      </c>
      <c r="BX6" s="50">
        <f t="shared" si="20"/>
        <v>0.77439024390243905</v>
      </c>
      <c r="BY6" s="54"/>
      <c r="BZ6" s="55"/>
      <c r="CA6" s="55"/>
      <c r="CB6" s="55">
        <v>127</v>
      </c>
      <c r="CC6" s="55">
        <v>37</v>
      </c>
      <c r="CD6" s="49">
        <f t="shared" si="21"/>
        <v>0.77439024390243905</v>
      </c>
      <c r="CE6" s="50">
        <f t="shared" si="22"/>
        <v>0.77439024390243905</v>
      </c>
      <c r="CF6" s="54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163</v>
      </c>
      <c r="D7" s="53"/>
      <c r="E7" s="53"/>
      <c r="F7" s="48">
        <v>163</v>
      </c>
      <c r="G7" s="54">
        <v>148</v>
      </c>
      <c r="H7" s="55"/>
      <c r="I7" s="55">
        <v>3</v>
      </c>
      <c r="J7" s="55"/>
      <c r="K7" s="55">
        <v>12</v>
      </c>
      <c r="L7" s="49">
        <f t="shared" si="1"/>
        <v>0.92638036809815949</v>
      </c>
      <c r="M7" s="50">
        <f t="shared" si="2"/>
        <v>0</v>
      </c>
      <c r="N7" s="54">
        <v>126</v>
      </c>
      <c r="O7" s="55"/>
      <c r="P7" s="55">
        <v>8</v>
      </c>
      <c r="Q7" s="55"/>
      <c r="R7" s="55">
        <v>29</v>
      </c>
      <c r="S7" s="49">
        <f t="shared" si="3"/>
        <v>0.82208588957055218</v>
      </c>
      <c r="T7" s="50">
        <f t="shared" si="4"/>
        <v>0</v>
      </c>
      <c r="U7" s="54">
        <v>117</v>
      </c>
      <c r="V7" s="55"/>
      <c r="W7" s="55">
        <v>4</v>
      </c>
      <c r="X7" s="55">
        <v>3</v>
      </c>
      <c r="Y7" s="55">
        <v>39</v>
      </c>
      <c r="Z7" s="49">
        <f t="shared" si="5"/>
        <v>0.76073619631901845</v>
      </c>
      <c r="AA7" s="50">
        <f t="shared" si="6"/>
        <v>1.8404907975460124E-2</v>
      </c>
      <c r="AB7" s="54">
        <v>63</v>
      </c>
      <c r="AC7" s="55"/>
      <c r="AD7" s="55">
        <v>1</v>
      </c>
      <c r="AE7" s="55">
        <v>55</v>
      </c>
      <c r="AF7" s="55">
        <v>44</v>
      </c>
      <c r="AG7" s="49">
        <f t="shared" si="7"/>
        <v>0.73006134969325154</v>
      </c>
      <c r="AH7" s="50">
        <f t="shared" si="8"/>
        <v>0.33742331288343558</v>
      </c>
      <c r="AI7" s="54">
        <v>10</v>
      </c>
      <c r="AJ7" s="55"/>
      <c r="AK7" s="55"/>
      <c r="AL7" s="55">
        <v>109</v>
      </c>
      <c r="AM7" s="55">
        <v>44</v>
      </c>
      <c r="AN7" s="49">
        <f t="shared" si="9"/>
        <v>0.73006134969325154</v>
      </c>
      <c r="AO7" s="50">
        <f t="shared" si="10"/>
        <v>0.66871165644171782</v>
      </c>
      <c r="AP7" s="54">
        <v>1</v>
      </c>
      <c r="AQ7" s="55"/>
      <c r="AR7" s="55">
        <v>1</v>
      </c>
      <c r="AS7" s="55">
        <v>117</v>
      </c>
      <c r="AT7" s="55">
        <v>45</v>
      </c>
      <c r="AU7" s="49">
        <f t="shared" si="11"/>
        <v>0.73006134969325154</v>
      </c>
      <c r="AV7" s="50">
        <f t="shared" si="12"/>
        <v>0.71779141104294475</v>
      </c>
      <c r="AW7" s="54">
        <v>1</v>
      </c>
      <c r="AX7" s="55"/>
      <c r="AY7" s="55"/>
      <c r="AZ7" s="55">
        <v>118</v>
      </c>
      <c r="BA7" s="55">
        <f>F7-(AW7+AZ7)</f>
        <v>44</v>
      </c>
      <c r="BB7" s="49">
        <f t="shared" si="13"/>
        <v>0.73006134969325154</v>
      </c>
      <c r="BC7" s="50">
        <f t="shared" si="14"/>
        <v>0.7239263803680982</v>
      </c>
      <c r="BD7" s="54"/>
      <c r="BE7" s="55"/>
      <c r="BF7" s="55"/>
      <c r="BG7" s="55">
        <v>118</v>
      </c>
      <c r="BH7" s="55">
        <v>45</v>
      </c>
      <c r="BI7" s="49">
        <f t="shared" si="15"/>
        <v>0.7239263803680982</v>
      </c>
      <c r="BJ7" s="50">
        <f t="shared" si="16"/>
        <v>0.7239263803680982</v>
      </c>
      <c r="BK7" s="54"/>
      <c r="BL7" s="55"/>
      <c r="BM7" s="55"/>
      <c r="BN7" s="55">
        <v>118</v>
      </c>
      <c r="BO7" s="55">
        <v>45</v>
      </c>
      <c r="BP7" s="49">
        <f t="shared" si="17"/>
        <v>0.7239263803680982</v>
      </c>
      <c r="BQ7" s="50">
        <f t="shared" si="18"/>
        <v>0.7239263803680982</v>
      </c>
      <c r="BR7" s="54"/>
      <c r="BS7" s="55">
        <v>1</v>
      </c>
      <c r="BT7" s="55"/>
      <c r="BU7" s="55">
        <v>118</v>
      </c>
      <c r="BV7" s="55">
        <v>44</v>
      </c>
      <c r="BW7" s="49">
        <f t="shared" si="19"/>
        <v>0.73006134969325154</v>
      </c>
      <c r="BX7" s="50">
        <f t="shared" si="20"/>
        <v>0.7239263803680982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126</v>
      </c>
      <c r="D8" s="53"/>
      <c r="E8" s="53"/>
      <c r="F8" s="48">
        <v>126</v>
      </c>
      <c r="G8" s="54">
        <v>113</v>
      </c>
      <c r="H8" s="55"/>
      <c r="I8" s="55">
        <v>3</v>
      </c>
      <c r="J8" s="55"/>
      <c r="K8" s="55">
        <v>10</v>
      </c>
      <c r="L8" s="49">
        <f t="shared" si="1"/>
        <v>0.92063492063492058</v>
      </c>
      <c r="M8" s="50">
        <f t="shared" si="2"/>
        <v>0</v>
      </c>
      <c r="N8" s="54">
        <v>99</v>
      </c>
      <c r="O8" s="55"/>
      <c r="P8" s="55">
        <v>6</v>
      </c>
      <c r="Q8" s="55"/>
      <c r="R8" s="55">
        <v>21</v>
      </c>
      <c r="S8" s="49">
        <f t="shared" si="3"/>
        <v>0.83333333333333337</v>
      </c>
      <c r="T8" s="50">
        <f t="shared" si="4"/>
        <v>0</v>
      </c>
      <c r="U8" s="54">
        <v>93</v>
      </c>
      <c r="V8" s="55"/>
      <c r="W8" s="55"/>
      <c r="X8" s="55">
        <v>1</v>
      </c>
      <c r="Y8" s="55">
        <v>32</v>
      </c>
      <c r="Z8" s="49">
        <f t="shared" si="5"/>
        <v>0.74603174603174605</v>
      </c>
      <c r="AA8" s="50">
        <f t="shared" si="6"/>
        <v>7.9365079365079361E-3</v>
      </c>
      <c r="AB8" s="54">
        <v>37</v>
      </c>
      <c r="AC8" s="55"/>
      <c r="AD8" s="55">
        <v>1</v>
      </c>
      <c r="AE8" s="55">
        <v>54</v>
      </c>
      <c r="AF8" s="55">
        <v>34</v>
      </c>
      <c r="AG8" s="49">
        <f t="shared" si="7"/>
        <v>0.73015873015873012</v>
      </c>
      <c r="AH8" s="50">
        <f t="shared" si="8"/>
        <v>0.42857142857142855</v>
      </c>
      <c r="AI8" s="54">
        <v>4</v>
      </c>
      <c r="AJ8" s="55"/>
      <c r="AK8" s="55"/>
      <c r="AL8" s="55">
        <v>89</v>
      </c>
      <c r="AM8" s="55">
        <v>33</v>
      </c>
      <c r="AN8" s="49">
        <f t="shared" si="9"/>
        <v>0.73809523809523814</v>
      </c>
      <c r="AO8" s="50">
        <f t="shared" si="10"/>
        <v>0.70634920634920639</v>
      </c>
      <c r="AP8" s="54"/>
      <c r="AQ8" s="55"/>
      <c r="AR8" s="55"/>
      <c r="AS8" s="55">
        <v>94</v>
      </c>
      <c r="AT8" s="55">
        <f>F8-AS8</f>
        <v>32</v>
      </c>
      <c r="AU8" s="49">
        <f t="shared" si="11"/>
        <v>0.74603174603174605</v>
      </c>
      <c r="AV8" s="50">
        <f t="shared" si="12"/>
        <v>0.74603174603174605</v>
      </c>
      <c r="AW8" s="54"/>
      <c r="AX8" s="55"/>
      <c r="AY8" s="55"/>
      <c r="AZ8" s="55">
        <v>94</v>
      </c>
      <c r="BA8" s="55">
        <v>32</v>
      </c>
      <c r="BB8" s="49">
        <f t="shared" si="13"/>
        <v>0.74603174603174605</v>
      </c>
      <c r="BC8" s="50">
        <f t="shared" si="14"/>
        <v>0.74603174603174605</v>
      </c>
      <c r="BD8" s="54"/>
      <c r="BE8" s="55"/>
      <c r="BF8" s="55"/>
      <c r="BG8" s="55">
        <v>94</v>
      </c>
      <c r="BH8" s="55">
        <v>32</v>
      </c>
      <c r="BI8" s="49">
        <f t="shared" si="15"/>
        <v>0.74603174603174605</v>
      </c>
      <c r="BJ8" s="50">
        <f t="shared" si="16"/>
        <v>0.74603174603174605</v>
      </c>
      <c r="BK8" s="54"/>
      <c r="BL8" s="55"/>
      <c r="BM8" s="55"/>
      <c r="BN8" s="55">
        <v>94</v>
      </c>
      <c r="BO8" s="55">
        <v>32</v>
      </c>
      <c r="BP8" s="49">
        <f t="shared" si="17"/>
        <v>0.74603174603174605</v>
      </c>
      <c r="BQ8" s="50">
        <f t="shared" si="18"/>
        <v>0.74603174603174605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137</v>
      </c>
      <c r="D9" s="53"/>
      <c r="E9" s="53"/>
      <c r="F9" s="48">
        <v>137</v>
      </c>
      <c r="G9" s="54">
        <v>126</v>
      </c>
      <c r="H9" s="55"/>
      <c r="I9" s="55">
        <v>5</v>
      </c>
      <c r="J9" s="55"/>
      <c r="K9" s="55">
        <v>6</v>
      </c>
      <c r="L9" s="49">
        <f t="shared" si="1"/>
        <v>0.95620437956204385</v>
      </c>
      <c r="M9" s="50">
        <f t="shared" si="2"/>
        <v>0</v>
      </c>
      <c r="N9" s="54">
        <v>117</v>
      </c>
      <c r="O9" s="55"/>
      <c r="P9" s="55">
        <v>5</v>
      </c>
      <c r="Q9" s="55"/>
      <c r="R9" s="55">
        <v>15</v>
      </c>
      <c r="S9" s="100">
        <f t="shared" si="3"/>
        <v>0.89051094890510951</v>
      </c>
      <c r="T9" s="50">
        <f t="shared" si="4"/>
        <v>0</v>
      </c>
      <c r="U9" s="54">
        <v>109</v>
      </c>
      <c r="V9" s="55"/>
      <c r="W9" s="55"/>
      <c r="X9" s="55">
        <v>6</v>
      </c>
      <c r="Y9" s="55">
        <v>22</v>
      </c>
      <c r="Z9" s="100">
        <f t="shared" si="5"/>
        <v>0.83941605839416056</v>
      </c>
      <c r="AA9" s="101">
        <f t="shared" si="6"/>
        <v>4.3795620437956206E-2</v>
      </c>
      <c r="AB9" s="54">
        <v>54</v>
      </c>
      <c r="AC9" s="55"/>
      <c r="AD9" s="55">
        <v>2</v>
      </c>
      <c r="AE9" s="55">
        <v>52</v>
      </c>
      <c r="AF9" s="55">
        <v>29</v>
      </c>
      <c r="AG9" s="100">
        <f t="shared" si="7"/>
        <v>0.78832116788321172</v>
      </c>
      <c r="AH9" s="50">
        <f t="shared" si="8"/>
        <v>0.37956204379562042</v>
      </c>
      <c r="AI9" s="54">
        <v>8</v>
      </c>
      <c r="AJ9" s="55"/>
      <c r="AK9" s="55">
        <v>1</v>
      </c>
      <c r="AL9" s="55">
        <v>97</v>
      </c>
      <c r="AM9" s="55">
        <f>F9-(AI9+AK9+AL9)</f>
        <v>31</v>
      </c>
      <c r="AN9" s="100">
        <f t="shared" si="9"/>
        <v>0.77372262773722633</v>
      </c>
      <c r="AO9" s="101">
        <f t="shared" si="10"/>
        <v>0.70802919708029199</v>
      </c>
      <c r="AP9" s="54">
        <v>3</v>
      </c>
      <c r="AQ9" s="55"/>
      <c r="AR9" s="55">
        <v>1</v>
      </c>
      <c r="AS9" s="55">
        <v>105</v>
      </c>
      <c r="AT9" s="55">
        <f>F9-AP9-AQ9-AR9-AS9</f>
        <v>28</v>
      </c>
      <c r="AU9" s="49">
        <f t="shared" si="11"/>
        <v>0.79562043795620441</v>
      </c>
      <c r="AV9" s="50">
        <f t="shared" si="12"/>
        <v>0.76642335766423353</v>
      </c>
      <c r="AW9" s="54">
        <v>2</v>
      </c>
      <c r="AX9" s="55"/>
      <c r="AY9" s="55"/>
      <c r="AZ9" s="55">
        <v>107</v>
      </c>
      <c r="BA9" s="55">
        <f>F9-AZ9-AW9</f>
        <v>28</v>
      </c>
      <c r="BB9" s="100">
        <f t="shared" si="13"/>
        <v>0.79562043795620441</v>
      </c>
      <c r="BC9" s="101">
        <f t="shared" si="14"/>
        <v>0.78102189781021902</v>
      </c>
      <c r="BD9" s="54">
        <v>1</v>
      </c>
      <c r="BE9" s="55"/>
      <c r="BF9" s="55"/>
      <c r="BG9" s="55">
        <v>109</v>
      </c>
      <c r="BH9" s="55">
        <f>F9-BD9-BG9</f>
        <v>27</v>
      </c>
      <c r="BI9" s="100">
        <f t="shared" si="15"/>
        <v>0.8029197080291971</v>
      </c>
      <c r="BJ9" s="50">
        <f t="shared" si="16"/>
        <v>0.79562043795620441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0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133</v>
      </c>
      <c r="D10" s="53"/>
      <c r="E10" s="53"/>
      <c r="F10" s="48">
        <v>133</v>
      </c>
      <c r="G10" s="54">
        <v>121</v>
      </c>
      <c r="H10" s="55"/>
      <c r="I10" s="55">
        <v>5</v>
      </c>
      <c r="J10" s="55"/>
      <c r="K10" s="55">
        <v>7</v>
      </c>
      <c r="L10" s="59">
        <f t="shared" si="1"/>
        <v>0.94736842105263153</v>
      </c>
      <c r="M10" s="60">
        <f t="shared" si="2"/>
        <v>0</v>
      </c>
      <c r="N10" s="55">
        <v>110</v>
      </c>
      <c r="O10" s="55"/>
      <c r="P10" s="55">
        <v>4</v>
      </c>
      <c r="Q10" s="55"/>
      <c r="R10" s="55">
        <v>19</v>
      </c>
      <c r="S10" s="56">
        <f t="shared" si="3"/>
        <v>0.8571428571428571</v>
      </c>
      <c r="T10" s="50">
        <f t="shared" si="4"/>
        <v>0</v>
      </c>
      <c r="U10" s="54">
        <v>104</v>
      </c>
      <c r="V10" s="55"/>
      <c r="W10" s="55">
        <v>4</v>
      </c>
      <c r="X10" s="55">
        <v>1</v>
      </c>
      <c r="Y10" s="55">
        <v>24</v>
      </c>
      <c r="Z10" s="56">
        <f t="shared" si="5"/>
        <v>0.81954887218045114</v>
      </c>
      <c r="AA10" s="57">
        <f t="shared" si="6"/>
        <v>7.5187969924812026E-3</v>
      </c>
      <c r="AB10" s="55">
        <v>55</v>
      </c>
      <c r="AC10" s="55"/>
      <c r="AD10" s="55">
        <v>4</v>
      </c>
      <c r="AE10" s="55">
        <v>48</v>
      </c>
      <c r="AF10" s="55">
        <f>F10-(AB10+AD10+AE10)</f>
        <v>26</v>
      </c>
      <c r="AG10" s="56">
        <f t="shared" si="7"/>
        <v>0.80451127819548873</v>
      </c>
      <c r="AH10" s="50">
        <f t="shared" si="8"/>
        <v>0.36090225563909772</v>
      </c>
      <c r="AI10" s="54">
        <v>11</v>
      </c>
      <c r="AJ10" s="55"/>
      <c r="AK10" s="55">
        <v>2</v>
      </c>
      <c r="AL10" s="55">
        <v>93</v>
      </c>
      <c r="AM10" s="55">
        <f>F10-AI10-AJ10-AK10-AL10</f>
        <v>27</v>
      </c>
      <c r="AN10" s="56">
        <f t="shared" si="9"/>
        <v>0.79699248120300747</v>
      </c>
      <c r="AO10" s="57">
        <f t="shared" si="10"/>
        <v>0.6992481203007519</v>
      </c>
      <c r="AP10" s="54">
        <v>1</v>
      </c>
      <c r="AQ10" s="55"/>
      <c r="AR10" s="55"/>
      <c r="AS10" s="55">
        <v>103</v>
      </c>
      <c r="AT10" s="55">
        <f>F10-AS10-AP10</f>
        <v>29</v>
      </c>
      <c r="AU10" s="100">
        <f t="shared" si="11"/>
        <v>0.78195488721804507</v>
      </c>
      <c r="AV10" s="50">
        <f t="shared" si="12"/>
        <v>0.77443609022556392</v>
      </c>
      <c r="AW10" s="54"/>
      <c r="AX10" s="55"/>
      <c r="AY10" s="55"/>
      <c r="AZ10" s="55">
        <v>104</v>
      </c>
      <c r="BA10" s="55">
        <v>29</v>
      </c>
      <c r="BB10" s="56">
        <f t="shared" si="13"/>
        <v>0.78195488721804507</v>
      </c>
      <c r="BC10" s="57">
        <f t="shared" si="14"/>
        <v>0.78195488721804507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56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113</v>
      </c>
      <c r="D11" s="53"/>
      <c r="E11" s="53"/>
      <c r="F11" s="48">
        <v>113</v>
      </c>
      <c r="G11" s="54">
        <v>104</v>
      </c>
      <c r="H11" s="55"/>
      <c r="I11" s="55">
        <v>7</v>
      </c>
      <c r="J11" s="55"/>
      <c r="K11" s="55">
        <v>2</v>
      </c>
      <c r="L11" s="59">
        <f t="shared" si="1"/>
        <v>0.98230088495575218</v>
      </c>
      <c r="M11" s="60">
        <f t="shared" si="2"/>
        <v>0</v>
      </c>
      <c r="N11" s="55">
        <v>97</v>
      </c>
      <c r="O11" s="55"/>
      <c r="P11" s="55">
        <v>4</v>
      </c>
      <c r="Q11" s="55"/>
      <c r="R11" s="55">
        <v>12</v>
      </c>
      <c r="S11" s="56">
        <f t="shared" si="3"/>
        <v>0.89380530973451322</v>
      </c>
      <c r="T11" s="50">
        <f t="shared" si="4"/>
        <v>0</v>
      </c>
      <c r="U11" s="54">
        <v>95</v>
      </c>
      <c r="V11" s="55"/>
      <c r="W11" s="55">
        <v>1</v>
      </c>
      <c r="X11" s="55">
        <v>2</v>
      </c>
      <c r="Y11" s="55">
        <f>F11-(U11+W11+X11)</f>
        <v>15</v>
      </c>
      <c r="Z11" s="59">
        <f t="shared" si="5"/>
        <v>0.86725663716814161</v>
      </c>
      <c r="AA11" s="60">
        <f t="shared" si="6"/>
        <v>1.7699115044247787E-2</v>
      </c>
      <c r="AB11" s="55">
        <v>53</v>
      </c>
      <c r="AC11" s="55"/>
      <c r="AD11" s="55">
        <v>3</v>
      </c>
      <c r="AE11" s="55">
        <v>41</v>
      </c>
      <c r="AF11" s="55">
        <f>F11-AB11-AC11-AD11-AE11</f>
        <v>16</v>
      </c>
      <c r="AG11" s="56">
        <f t="shared" si="7"/>
        <v>0.8584070796460177</v>
      </c>
      <c r="AH11" s="50">
        <f t="shared" si="8"/>
        <v>0.36283185840707965</v>
      </c>
      <c r="AI11" s="54">
        <v>4</v>
      </c>
      <c r="AJ11" s="55"/>
      <c r="AK11" s="55">
        <v>2</v>
      </c>
      <c r="AL11" s="55">
        <v>88</v>
      </c>
      <c r="AM11" s="55">
        <f>F11-AL11-AK11-AI11</f>
        <v>19</v>
      </c>
      <c r="AN11" s="59">
        <f t="shared" si="9"/>
        <v>0.83185840707964598</v>
      </c>
      <c r="AO11" s="60">
        <f t="shared" si="10"/>
        <v>0.77876106194690264</v>
      </c>
      <c r="AP11" s="55">
        <v>1</v>
      </c>
      <c r="AQ11" s="55"/>
      <c r="AR11" s="55"/>
      <c r="AS11" s="55">
        <v>92</v>
      </c>
      <c r="AT11" s="55">
        <f>F11-AP11-AS11</f>
        <v>20</v>
      </c>
      <c r="AU11" s="56">
        <f t="shared" si="11"/>
        <v>0.82300884955752207</v>
      </c>
      <c r="AV11" s="50">
        <f t="shared" si="12"/>
        <v>0.81415929203539827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59">
        <f t="shared" si="24"/>
        <v>0</v>
      </c>
    </row>
    <row r="12" spans="1:90" s="52" customFormat="1" ht="14" x14ac:dyDescent="0.15">
      <c r="B12" s="47" t="s">
        <v>68</v>
      </c>
      <c r="C12" s="53">
        <v>107</v>
      </c>
      <c r="D12" s="53"/>
      <c r="E12" s="53"/>
      <c r="F12" s="48">
        <v>107</v>
      </c>
      <c r="G12" s="54">
        <v>96</v>
      </c>
      <c r="H12" s="55"/>
      <c r="I12" s="55">
        <v>5</v>
      </c>
      <c r="J12" s="55"/>
      <c r="K12" s="55">
        <v>6</v>
      </c>
      <c r="L12" s="59">
        <f>IF($F12="","",((G12+H12+I12+J12)/$F12))</f>
        <v>0.94392523364485981</v>
      </c>
      <c r="M12" s="60">
        <f>IF($F12="","",(J12/$F12))</f>
        <v>0</v>
      </c>
      <c r="N12" s="55">
        <v>89</v>
      </c>
      <c r="O12" s="55"/>
      <c r="P12" s="55">
        <v>3</v>
      </c>
      <c r="Q12" s="55"/>
      <c r="R12" s="55">
        <f>F12-(N12+P12)</f>
        <v>15</v>
      </c>
      <c r="S12" s="56">
        <f>IF($F12="","",((N12+O12+P12+Q12)/$F12))</f>
        <v>0.85981308411214952</v>
      </c>
      <c r="T12" s="50">
        <f>IF($F12="","",(Q12/$F12))</f>
        <v>0</v>
      </c>
      <c r="U12" s="54">
        <v>82</v>
      </c>
      <c r="V12" s="55"/>
      <c r="W12" s="55">
        <v>2</v>
      </c>
      <c r="X12" s="55">
        <v>3</v>
      </c>
      <c r="Y12" s="55">
        <f>F12-U12-V12-W12-X12</f>
        <v>20</v>
      </c>
      <c r="Z12" s="59">
        <f>IF($F12="","",((U12+V12+W12+X12)/$F12))</f>
        <v>0.81308411214953269</v>
      </c>
      <c r="AA12" s="60">
        <f>IF($F12="","",(X12/$F12))</f>
        <v>2.8037383177570093E-2</v>
      </c>
      <c r="AB12" s="55">
        <v>38</v>
      </c>
      <c r="AC12" s="55"/>
      <c r="AD12" s="55">
        <v>1</v>
      </c>
      <c r="AE12" s="55">
        <v>45</v>
      </c>
      <c r="AF12" s="55">
        <f>F12-AE12-AD12-AB12</f>
        <v>23</v>
      </c>
      <c r="AG12" s="56">
        <f>IF($F12="","",((AB12+AC12+AD12+AE12)/$F12))</f>
        <v>0.78504672897196259</v>
      </c>
      <c r="AH12" s="50">
        <f>IF($F12="","",(AE12/$F12))</f>
        <v>0.42056074766355139</v>
      </c>
      <c r="AI12" s="54">
        <v>5</v>
      </c>
      <c r="AJ12" s="55"/>
      <c r="AK12" s="55"/>
      <c r="AL12" s="55">
        <v>80</v>
      </c>
      <c r="AM12" s="55">
        <f>F12-AI12-AL12</f>
        <v>22</v>
      </c>
      <c r="AN12" s="59">
        <f>IF($F12="","",((AI12+AJ12+AK12+AL12)/$F12))</f>
        <v>0.79439252336448596</v>
      </c>
      <c r="AO12" s="60">
        <f>IF($F12="","",(AL12/$F12))</f>
        <v>0.74766355140186913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59">
        <f t="shared" si="24"/>
        <v>0</v>
      </c>
    </row>
    <row r="13" spans="1:90" s="52" customFormat="1" ht="14" x14ac:dyDescent="0.15">
      <c r="B13" s="47" t="s">
        <v>70</v>
      </c>
      <c r="C13" s="53">
        <v>139</v>
      </c>
      <c r="D13" s="53"/>
      <c r="E13" s="53"/>
      <c r="F13" s="48">
        <v>139</v>
      </c>
      <c r="G13" s="54">
        <v>125</v>
      </c>
      <c r="H13" s="55"/>
      <c r="I13" s="55">
        <v>2</v>
      </c>
      <c r="J13" s="55"/>
      <c r="K13" s="55">
        <f>F13-(G13+I13)</f>
        <v>12</v>
      </c>
      <c r="L13" s="59">
        <f>IF($F13="","",((G13+H13+I13+J13)/$F13))</f>
        <v>0.91366906474820142</v>
      </c>
      <c r="M13" s="60">
        <f>IF($F13="","",(J13/$F13))</f>
        <v>0</v>
      </c>
      <c r="N13" s="55">
        <v>111</v>
      </c>
      <c r="O13" s="55"/>
      <c r="P13" s="55">
        <v>7</v>
      </c>
      <c r="Q13" s="55"/>
      <c r="R13" s="55">
        <f>F13-N13-O13-P13-Q13</f>
        <v>21</v>
      </c>
      <c r="S13" s="56">
        <f>IF($F13="","",((N13+O13+P13+Q13)/$F13))</f>
        <v>0.84892086330935257</v>
      </c>
      <c r="T13" s="50">
        <f>IF($F13="","",(Q13/$F13))</f>
        <v>0</v>
      </c>
      <c r="U13" s="54">
        <v>105</v>
      </c>
      <c r="V13" s="55"/>
      <c r="W13" s="55">
        <v>1</v>
      </c>
      <c r="X13" s="55">
        <v>3</v>
      </c>
      <c r="Y13" s="55">
        <f>F13-X13-W13-U13</f>
        <v>30</v>
      </c>
      <c r="Z13" s="59">
        <f>IF($F13="","",((U13+V13+W13+X13)/$F13))</f>
        <v>0.78417266187050361</v>
      </c>
      <c r="AA13" s="60">
        <f>IF($F13="","",(X13/$F13))</f>
        <v>2.1582733812949641E-2</v>
      </c>
      <c r="AB13" s="55">
        <v>50</v>
      </c>
      <c r="AC13" s="55"/>
      <c r="AD13" s="55">
        <v>1</v>
      </c>
      <c r="AE13" s="55">
        <v>57</v>
      </c>
      <c r="AF13" s="55">
        <f>F13-AB13-AD13-AE13</f>
        <v>31</v>
      </c>
      <c r="AG13" s="56">
        <f>IF($F13="","",((AB13+AC13+AD13+AE13)/$F13))</f>
        <v>0.7769784172661871</v>
      </c>
      <c r="AH13" s="50">
        <f>IF($F13="","",(AE13/$F13))</f>
        <v>0.41007194244604317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9">
        <f t="shared" si="23"/>
        <v>0</v>
      </c>
      <c r="CL13" s="59">
        <f t="shared" si="24"/>
        <v>0</v>
      </c>
    </row>
    <row r="14" spans="1:90" s="52" customFormat="1" ht="14" x14ac:dyDescent="0.15">
      <c r="B14" s="47" t="s">
        <v>72</v>
      </c>
      <c r="C14" s="53">
        <v>140</v>
      </c>
      <c r="D14" s="53"/>
      <c r="E14" s="53"/>
      <c r="F14" s="48">
        <v>140</v>
      </c>
      <c r="G14" s="54">
        <v>125</v>
      </c>
      <c r="H14" s="55"/>
      <c r="I14" s="55">
        <v>4</v>
      </c>
      <c r="J14" s="55"/>
      <c r="K14" s="55">
        <f>F14-(G14+I14+J14)</f>
        <v>11</v>
      </c>
      <c r="L14" s="59">
        <f>IF($F14="","",((G14+H14+I14+J14)/$F14))</f>
        <v>0.92142857142857137</v>
      </c>
      <c r="M14" s="60">
        <f>IF($F14="","",(J14/$F14))</f>
        <v>0</v>
      </c>
      <c r="N14" s="55">
        <v>118</v>
      </c>
      <c r="O14" s="55"/>
      <c r="P14" s="55"/>
      <c r="Q14" s="55"/>
      <c r="R14" s="55">
        <f>F14-N14</f>
        <v>22</v>
      </c>
      <c r="S14" s="56">
        <f>IF($F14="","",((N14+O14+P14+Q14)/$F14))</f>
        <v>0.84285714285714286</v>
      </c>
      <c r="T14" s="50">
        <f>IF($F14="","",(Q14/$F14))</f>
        <v>0</v>
      </c>
      <c r="U14" s="54">
        <v>106</v>
      </c>
      <c r="V14" s="55"/>
      <c r="W14" s="55">
        <v>2</v>
      </c>
      <c r="X14" s="55">
        <v>1</v>
      </c>
      <c r="Y14" s="55">
        <f>F14-U14-W14-X14</f>
        <v>31</v>
      </c>
      <c r="Z14" s="59">
        <f>IF($F14="","",((U14+V14+W14+X14)/$F14))</f>
        <v>0.77857142857142858</v>
      </c>
      <c r="AA14" s="60">
        <f>IF($F14="","",(X14/$F14))</f>
        <v>7.1428571428571426E-3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9">
        <f>IF($F14="","",((BY14+BZ14+CA14+CB14)/$F14))</f>
        <v>0</v>
      </c>
      <c r="CE14" s="60">
        <f>IF($F14="","",(CB14/$F14))</f>
        <v>0</v>
      </c>
      <c r="CF14" s="54"/>
      <c r="CG14" s="55"/>
      <c r="CH14" s="55"/>
      <c r="CI14" s="55"/>
      <c r="CJ14" s="55"/>
      <c r="CK14" s="56">
        <f>IF($F14="","",((CF14+CG14+CH14+CI14)/$F14))</f>
        <v>0</v>
      </c>
      <c r="CL14" s="59">
        <f>IF($F14="","",(CI14/$F14))</f>
        <v>0</v>
      </c>
    </row>
    <row r="15" spans="1:90" s="52" customFormat="1" ht="14" x14ac:dyDescent="0.15">
      <c r="B15" s="47" t="s">
        <v>73</v>
      </c>
      <c r="C15" s="53">
        <v>167</v>
      </c>
      <c r="D15" s="53"/>
      <c r="E15" s="53"/>
      <c r="F15" s="48">
        <v>167</v>
      </c>
      <c r="G15" s="83">
        <v>158</v>
      </c>
      <c r="H15" s="84"/>
      <c r="I15" s="84">
        <v>2</v>
      </c>
      <c r="J15" s="84"/>
      <c r="K15" s="84">
        <f>F15-(G15+I15+J15)</f>
        <v>7</v>
      </c>
      <c r="L15" s="85">
        <f>IF($F15="","",((G15+H15+I15+J15)/$F15))</f>
        <v>0.95808383233532934</v>
      </c>
      <c r="M15" s="86">
        <f>IF($F15="","",(J15/$F15))</f>
        <v>0</v>
      </c>
      <c r="N15" s="55">
        <v>149</v>
      </c>
      <c r="O15" s="55"/>
      <c r="P15" s="55">
        <v>3</v>
      </c>
      <c r="Q15" s="55"/>
      <c r="R15" s="55">
        <f>F15-N15-P15</f>
        <v>15</v>
      </c>
      <c r="S15" s="56">
        <f>IF($F15="","",((N15+O15+P15+Q15)/$F15))</f>
        <v>0.91017964071856283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83"/>
      <c r="BZ15" s="84"/>
      <c r="CA15" s="84"/>
      <c r="CB15" s="84"/>
      <c r="CC15" s="84"/>
      <c r="CD15" s="85">
        <f>IF($F15="","",((BY15+BZ15+CA15+CB15)/$F15))</f>
        <v>0</v>
      </c>
      <c r="CE15" s="86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59">
        <f>IF($F15="","",(CI15/$F15))</f>
        <v>0</v>
      </c>
    </row>
    <row r="16" spans="1:90" s="52" customFormat="1" ht="14" x14ac:dyDescent="0.15">
      <c r="B16" s="47" t="s">
        <v>74</v>
      </c>
      <c r="C16" s="53">
        <v>148</v>
      </c>
      <c r="D16" s="53"/>
      <c r="E16" s="53"/>
      <c r="F16" s="48">
        <f>C16-D16-E16</f>
        <v>148</v>
      </c>
      <c r="G16" s="93">
        <v>127</v>
      </c>
      <c r="H16" s="70"/>
      <c r="I16" s="70">
        <v>7</v>
      </c>
      <c r="J16" s="70"/>
      <c r="K16" s="70">
        <f>F16-(G16+I16+J16)</f>
        <v>14</v>
      </c>
      <c r="L16" s="71">
        <f>IF($F16="","",((G16+H16+I16+J16)/$F16))</f>
        <v>0.90540540540540537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71">
        <f>IF($F16="","",((BY16+BZ16+CA16+CB16)/$F16))</f>
        <v>0</v>
      </c>
      <c r="CE16" s="72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59">
        <f>IF($F16="","",(CI16/$F16))</f>
        <v>0</v>
      </c>
    </row>
    <row r="18" spans="2:90" x14ac:dyDescent="0.15">
      <c r="B18" t="str">
        <f>"Transfer Retention - "&amp;$A$1</f>
        <v>Transfer Retention - Female</v>
      </c>
    </row>
    <row r="19" spans="2:90" s="36" customForma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5">F21+D21+E21</f>
        <v>42</v>
      </c>
      <c r="D21" s="53"/>
      <c r="E21" s="53"/>
      <c r="F21" s="48">
        <v>42</v>
      </c>
      <c r="G21" s="54">
        <v>33</v>
      </c>
      <c r="H21" s="55"/>
      <c r="I21" s="55">
        <v>1</v>
      </c>
      <c r="J21" s="55"/>
      <c r="K21" s="55">
        <v>8</v>
      </c>
      <c r="L21" s="49">
        <f t="shared" ref="L21:L27" si="26">IF($F21="","",((G21+H21+I21+J21)/$F21))</f>
        <v>0.80952380952380953</v>
      </c>
      <c r="M21" s="50">
        <f t="shared" ref="M21:M27" si="27">IF($F21="","",(J21/$F21))</f>
        <v>0</v>
      </c>
      <c r="N21" s="54">
        <v>29</v>
      </c>
      <c r="O21" s="55">
        <v>1</v>
      </c>
      <c r="P21" s="55"/>
      <c r="Q21" s="55">
        <v>2</v>
      </c>
      <c r="R21" s="55">
        <v>10</v>
      </c>
      <c r="S21" s="49">
        <f t="shared" ref="S21:S27" si="28">IF($F21="","",((N21+O21+P21+Q21)/$F21))</f>
        <v>0.76190476190476186</v>
      </c>
      <c r="T21" s="50">
        <f t="shared" ref="T21:T27" si="29">IF($F21="","",(Q21/$F21))</f>
        <v>4.7619047619047616E-2</v>
      </c>
      <c r="U21" s="54">
        <v>20</v>
      </c>
      <c r="V21" s="55"/>
      <c r="W21" s="55">
        <v>1</v>
      </c>
      <c r="X21" s="55">
        <v>10</v>
      </c>
      <c r="Y21" s="55">
        <v>11</v>
      </c>
      <c r="Z21" s="49">
        <f t="shared" ref="Z21:Z27" si="30">IF($F21="","",((U21+V21+W21+X21)/$F21))</f>
        <v>0.73809523809523814</v>
      </c>
      <c r="AA21" s="50">
        <f t="shared" ref="AA21:AA27" si="31">IF($F21="","",(X21/$F21))</f>
        <v>0.23809523809523808</v>
      </c>
      <c r="AB21" s="54">
        <v>9</v>
      </c>
      <c r="AC21" s="55">
        <v>2</v>
      </c>
      <c r="AD21" s="55"/>
      <c r="AE21" s="55">
        <v>21</v>
      </c>
      <c r="AF21" s="55">
        <v>10</v>
      </c>
      <c r="AG21" s="49">
        <f t="shared" ref="AG21:AG27" si="32">IF($F21="","",((AB21+AC21+AD21+AE21)/$F21))</f>
        <v>0.76190476190476186</v>
      </c>
      <c r="AH21" s="50">
        <f t="shared" ref="AH21:AH27" si="33">IF($F21="","",(AE21/$F21))</f>
        <v>0.5</v>
      </c>
      <c r="AI21" s="54">
        <v>1</v>
      </c>
      <c r="AJ21" s="55"/>
      <c r="AK21" s="55"/>
      <c r="AL21" s="55">
        <v>28</v>
      </c>
      <c r="AM21" s="55">
        <v>13</v>
      </c>
      <c r="AN21" s="49">
        <f t="shared" ref="AN21:AN27" si="34">IF($F21="","",((AI21+AJ21+AK21+AL21)/$F21))</f>
        <v>0.69047619047619047</v>
      </c>
      <c r="AO21" s="50">
        <f t="shared" ref="AO21:AO27" si="35">IF($F21="","",(AL21/$F21))</f>
        <v>0.66666666666666663</v>
      </c>
      <c r="AP21" s="54">
        <v>2</v>
      </c>
      <c r="AQ21" s="55"/>
      <c r="AR21" s="55"/>
      <c r="AS21" s="55">
        <v>29</v>
      </c>
      <c r="AT21" s="55">
        <v>11</v>
      </c>
      <c r="AU21" s="49">
        <f t="shared" ref="AU21:AU27" si="36">IF($F21="","",((AP21+AQ21+AR21+AS21)/$F21))</f>
        <v>0.73809523809523814</v>
      </c>
      <c r="AV21" s="50">
        <f t="shared" ref="AV21:AV27" si="37">IF($F21="","",(AS21/$F21))</f>
        <v>0.69047619047619047</v>
      </c>
      <c r="AW21" s="54">
        <v>1</v>
      </c>
      <c r="AX21" s="55"/>
      <c r="AY21" s="55"/>
      <c r="AZ21" s="55">
        <v>30</v>
      </c>
      <c r="BA21" s="55">
        <v>11</v>
      </c>
      <c r="BB21" s="49">
        <f t="shared" ref="BB21:BB27" si="38">IF($F21="","",((AW21+AX21+AY21+AZ21)/$F21))</f>
        <v>0.73809523809523814</v>
      </c>
      <c r="BC21" s="50">
        <f t="shared" ref="BC21:BC27" si="39">IF($F21="","",(AZ21/$F21))</f>
        <v>0.7142857142857143</v>
      </c>
      <c r="BD21" s="54">
        <v>1</v>
      </c>
      <c r="BE21" s="55"/>
      <c r="BF21" s="55"/>
      <c r="BG21" s="55">
        <v>30</v>
      </c>
      <c r="BH21" s="55">
        <v>11</v>
      </c>
      <c r="BI21" s="49">
        <f t="shared" ref="BI21:BI27" si="40">IF($F21="","",((BD21+BE21+BF21+BG21)/$F21))</f>
        <v>0.73809523809523814</v>
      </c>
      <c r="BJ21" s="50">
        <f t="shared" ref="BJ21:BJ27" si="41">IF($F21="","",(BG21/$F21))</f>
        <v>0.7142857142857143</v>
      </c>
      <c r="BK21" s="54"/>
      <c r="BL21" s="55"/>
      <c r="BM21" s="55"/>
      <c r="BN21" s="55">
        <v>31</v>
      </c>
      <c r="BO21" s="55">
        <v>11</v>
      </c>
      <c r="BP21" s="49">
        <f t="shared" ref="BP21:BP27" si="42">IF($F21="","",((BK21+BL21+BM21+BN21)/$F21))</f>
        <v>0.73809523809523814</v>
      </c>
      <c r="BQ21" s="50">
        <f t="shared" ref="BQ21:BQ27" si="43">IF($F21="","",(BN21/$F21))</f>
        <v>0.73809523809523814</v>
      </c>
      <c r="BR21" s="54"/>
      <c r="BS21" s="55"/>
      <c r="BT21" s="55"/>
      <c r="BU21" s="55">
        <v>31</v>
      </c>
      <c r="BV21" s="55">
        <v>11</v>
      </c>
      <c r="BW21" s="49">
        <f t="shared" ref="BW21:BW27" si="44">IF($F21="","",((BR21+BS21+BT21+BU21)/$F21))</f>
        <v>0.73809523809523814</v>
      </c>
      <c r="BX21" s="50">
        <f t="shared" ref="BX21:BX27" si="45">IF($F21="","",(BU21/$F21))</f>
        <v>0.73809523809523814</v>
      </c>
      <c r="BY21" s="54"/>
      <c r="BZ21" s="55"/>
      <c r="CA21" s="55"/>
      <c r="CB21" s="55">
        <v>31</v>
      </c>
      <c r="CC21" s="55">
        <v>11</v>
      </c>
      <c r="CD21" s="49">
        <f t="shared" ref="CD21:CD28" si="46">IF($F21="","",((BY21+BZ21+CA21+CB21)/$F21))</f>
        <v>0.73809523809523814</v>
      </c>
      <c r="CE21" s="50">
        <f t="shared" ref="CE21:CE28" si="47">IF($F21="","",(CB21/$F21))</f>
        <v>0.73809523809523814</v>
      </c>
      <c r="CF21" s="54"/>
      <c r="CG21" s="55"/>
      <c r="CH21" s="55"/>
      <c r="CI21" s="55">
        <v>31</v>
      </c>
      <c r="CJ21" s="55">
        <v>11</v>
      </c>
      <c r="CK21" s="49">
        <f t="shared" ref="CK21:CK29" si="48">IF($F21="","",((CF21+CG21+CH21+CI21)/$F21))</f>
        <v>0.73809523809523814</v>
      </c>
      <c r="CL21" s="49">
        <f t="shared" ref="CL21:CL29" si="49">IF($F21="","",(CI21/$F21))</f>
        <v>0.73809523809523814</v>
      </c>
    </row>
    <row r="22" spans="2:90" s="52" customFormat="1" ht="14" x14ac:dyDescent="0.15">
      <c r="B22" s="47" t="s">
        <v>25</v>
      </c>
      <c r="C22" s="53">
        <f t="shared" si="25"/>
        <v>45</v>
      </c>
      <c r="D22" s="53"/>
      <c r="E22" s="53"/>
      <c r="F22" s="48">
        <v>45</v>
      </c>
      <c r="G22" s="54">
        <v>38</v>
      </c>
      <c r="H22" s="55"/>
      <c r="I22" s="55">
        <v>2</v>
      </c>
      <c r="J22" s="55"/>
      <c r="K22" s="55">
        <v>5</v>
      </c>
      <c r="L22" s="49">
        <f t="shared" si="26"/>
        <v>0.88888888888888884</v>
      </c>
      <c r="M22" s="50">
        <f t="shared" si="27"/>
        <v>0</v>
      </c>
      <c r="N22" s="54">
        <v>25</v>
      </c>
      <c r="O22" s="55"/>
      <c r="P22" s="55">
        <v>2</v>
      </c>
      <c r="Q22" s="55">
        <v>9</v>
      </c>
      <c r="R22" s="55">
        <v>9</v>
      </c>
      <c r="S22" s="49">
        <f t="shared" si="28"/>
        <v>0.8</v>
      </c>
      <c r="T22" s="50">
        <f t="shared" si="29"/>
        <v>0.2</v>
      </c>
      <c r="U22" s="54">
        <v>8</v>
      </c>
      <c r="V22" s="55"/>
      <c r="W22" s="55">
        <v>4</v>
      </c>
      <c r="X22" s="55">
        <v>23</v>
      </c>
      <c r="Y22" s="55">
        <v>10</v>
      </c>
      <c r="Z22" s="49">
        <f t="shared" si="30"/>
        <v>0.77777777777777779</v>
      </c>
      <c r="AA22" s="50">
        <f t="shared" si="31"/>
        <v>0.51111111111111107</v>
      </c>
      <c r="AB22" s="54">
        <v>5</v>
      </c>
      <c r="AC22" s="55"/>
      <c r="AD22" s="55"/>
      <c r="AE22" s="55">
        <v>28</v>
      </c>
      <c r="AF22" s="55">
        <v>12</v>
      </c>
      <c r="AG22" s="49">
        <f t="shared" si="32"/>
        <v>0.73333333333333328</v>
      </c>
      <c r="AH22" s="50">
        <f t="shared" si="33"/>
        <v>0.62222222222222223</v>
      </c>
      <c r="AI22" s="54">
        <v>2</v>
      </c>
      <c r="AJ22" s="55"/>
      <c r="AK22" s="55"/>
      <c r="AL22" s="55">
        <v>30</v>
      </c>
      <c r="AM22" s="55">
        <v>13</v>
      </c>
      <c r="AN22" s="49">
        <f t="shared" si="34"/>
        <v>0.71111111111111114</v>
      </c>
      <c r="AO22" s="50">
        <f t="shared" si="35"/>
        <v>0.66666666666666663</v>
      </c>
      <c r="AP22" s="54"/>
      <c r="AQ22" s="55"/>
      <c r="AR22" s="55">
        <v>1</v>
      </c>
      <c r="AS22" s="55">
        <v>31</v>
      </c>
      <c r="AT22" s="55">
        <v>13</v>
      </c>
      <c r="AU22" s="49">
        <f t="shared" si="36"/>
        <v>0.71111111111111114</v>
      </c>
      <c r="AV22" s="50">
        <f t="shared" si="37"/>
        <v>0.68888888888888888</v>
      </c>
      <c r="AW22" s="54">
        <v>1</v>
      </c>
      <c r="AX22" s="55"/>
      <c r="AY22" s="55"/>
      <c r="AZ22" s="55">
        <v>31</v>
      </c>
      <c r="BA22" s="55">
        <v>13</v>
      </c>
      <c r="BB22" s="49">
        <f t="shared" si="38"/>
        <v>0.71111111111111114</v>
      </c>
      <c r="BC22" s="50">
        <f t="shared" si="39"/>
        <v>0.68888888888888888</v>
      </c>
      <c r="BD22" s="54">
        <v>1</v>
      </c>
      <c r="BE22" s="55"/>
      <c r="BF22" s="55"/>
      <c r="BG22" s="55">
        <v>31</v>
      </c>
      <c r="BH22" s="55">
        <f>F22-(BD22+BG22)</f>
        <v>13</v>
      </c>
      <c r="BI22" s="49">
        <f t="shared" si="40"/>
        <v>0.71111111111111114</v>
      </c>
      <c r="BJ22" s="50">
        <f t="shared" si="41"/>
        <v>0.68888888888888888</v>
      </c>
      <c r="BK22" s="54"/>
      <c r="BL22" s="55"/>
      <c r="BM22" s="55"/>
      <c r="BN22" s="55">
        <v>32</v>
      </c>
      <c r="BO22" s="55">
        <v>13</v>
      </c>
      <c r="BP22" s="49">
        <f t="shared" si="42"/>
        <v>0.71111111111111114</v>
      </c>
      <c r="BQ22" s="50">
        <f t="shared" si="43"/>
        <v>0.71111111111111114</v>
      </c>
      <c r="BR22" s="54"/>
      <c r="BS22" s="55"/>
      <c r="BT22" s="55"/>
      <c r="BU22" s="55">
        <v>32</v>
      </c>
      <c r="BV22" s="55">
        <v>13</v>
      </c>
      <c r="BW22" s="49">
        <f t="shared" si="44"/>
        <v>0.71111111111111114</v>
      </c>
      <c r="BX22" s="50">
        <f t="shared" si="45"/>
        <v>0.71111111111111114</v>
      </c>
      <c r="BY22" s="54"/>
      <c r="BZ22" s="55"/>
      <c r="CA22" s="55"/>
      <c r="CB22" s="55">
        <v>32</v>
      </c>
      <c r="CC22" s="55">
        <v>13</v>
      </c>
      <c r="CD22" s="49">
        <f t="shared" si="46"/>
        <v>0.71111111111111114</v>
      </c>
      <c r="CE22" s="50">
        <f t="shared" si="47"/>
        <v>0.71111111111111114</v>
      </c>
      <c r="CF22" s="54"/>
      <c r="CG22" s="55"/>
      <c r="CH22" s="55"/>
      <c r="CI22" s="55"/>
      <c r="CJ22" s="55"/>
      <c r="CK22" s="49">
        <f t="shared" si="48"/>
        <v>0</v>
      </c>
      <c r="CL22" s="49">
        <f t="shared" si="49"/>
        <v>0</v>
      </c>
    </row>
    <row r="23" spans="2:90" s="52" customFormat="1" ht="14" x14ac:dyDescent="0.15">
      <c r="B23" s="47" t="s">
        <v>26</v>
      </c>
      <c r="C23" s="53">
        <f t="shared" si="25"/>
        <v>41</v>
      </c>
      <c r="D23" s="53"/>
      <c r="E23" s="53"/>
      <c r="F23" s="48">
        <v>41</v>
      </c>
      <c r="G23" s="54">
        <v>29</v>
      </c>
      <c r="H23" s="55"/>
      <c r="I23" s="55"/>
      <c r="J23" s="55"/>
      <c r="K23" s="55">
        <v>12</v>
      </c>
      <c r="L23" s="49">
        <f t="shared" si="26"/>
        <v>0.70731707317073167</v>
      </c>
      <c r="M23" s="50">
        <f t="shared" si="27"/>
        <v>0</v>
      </c>
      <c r="N23" s="54">
        <v>21</v>
      </c>
      <c r="O23" s="55">
        <v>2</v>
      </c>
      <c r="P23" s="55"/>
      <c r="Q23" s="55">
        <v>7</v>
      </c>
      <c r="R23" s="55">
        <v>11</v>
      </c>
      <c r="S23" s="49">
        <f t="shared" si="28"/>
        <v>0.73170731707317072</v>
      </c>
      <c r="T23" s="50">
        <f t="shared" si="29"/>
        <v>0.17073170731707318</v>
      </c>
      <c r="U23" s="54">
        <v>14</v>
      </c>
      <c r="V23" s="55"/>
      <c r="W23" s="55"/>
      <c r="X23" s="55">
        <v>13</v>
      </c>
      <c r="Y23" s="55">
        <v>14</v>
      </c>
      <c r="Z23" s="49">
        <f t="shared" si="30"/>
        <v>0.65853658536585369</v>
      </c>
      <c r="AA23" s="50">
        <f t="shared" si="31"/>
        <v>0.31707317073170732</v>
      </c>
      <c r="AB23" s="54">
        <v>2</v>
      </c>
      <c r="AC23" s="55"/>
      <c r="AD23" s="55"/>
      <c r="AE23" s="55">
        <v>26</v>
      </c>
      <c r="AF23" s="55">
        <v>13</v>
      </c>
      <c r="AG23" s="49">
        <f t="shared" si="32"/>
        <v>0.68292682926829273</v>
      </c>
      <c r="AH23" s="50">
        <f t="shared" si="33"/>
        <v>0.63414634146341464</v>
      </c>
      <c r="AI23" s="54"/>
      <c r="AJ23" s="55"/>
      <c r="AK23" s="55"/>
      <c r="AL23" s="55">
        <v>28</v>
      </c>
      <c r="AM23" s="55">
        <v>13</v>
      </c>
      <c r="AN23" s="49">
        <f t="shared" si="34"/>
        <v>0.68292682926829273</v>
      </c>
      <c r="AO23" s="50">
        <f t="shared" si="35"/>
        <v>0.68292682926829273</v>
      </c>
      <c r="AP23" s="54"/>
      <c r="AQ23" s="55"/>
      <c r="AR23" s="55"/>
      <c r="AS23" s="55">
        <v>28</v>
      </c>
      <c r="AT23" s="55">
        <v>13</v>
      </c>
      <c r="AU23" s="49">
        <f t="shared" si="36"/>
        <v>0.68292682926829273</v>
      </c>
      <c r="AV23" s="50">
        <f t="shared" si="37"/>
        <v>0.68292682926829273</v>
      </c>
      <c r="AW23" s="54"/>
      <c r="AX23" s="55"/>
      <c r="AY23" s="55"/>
      <c r="AZ23" s="55">
        <v>28</v>
      </c>
      <c r="BA23" s="55">
        <v>13</v>
      </c>
      <c r="BB23" s="49">
        <f t="shared" si="38"/>
        <v>0.68292682926829273</v>
      </c>
      <c r="BC23" s="50">
        <f t="shared" si="39"/>
        <v>0.68292682926829273</v>
      </c>
      <c r="BD23" s="54"/>
      <c r="BE23" s="55"/>
      <c r="BF23" s="55"/>
      <c r="BG23" s="55">
        <v>28</v>
      </c>
      <c r="BH23" s="55">
        <v>13</v>
      </c>
      <c r="BI23" s="49">
        <f t="shared" si="40"/>
        <v>0.68292682926829273</v>
      </c>
      <c r="BJ23" s="50">
        <f t="shared" si="41"/>
        <v>0.68292682926829273</v>
      </c>
      <c r="BK23" s="54"/>
      <c r="BL23" s="55"/>
      <c r="BM23" s="55"/>
      <c r="BN23" s="55">
        <v>28</v>
      </c>
      <c r="BO23" s="55">
        <v>13</v>
      </c>
      <c r="BP23" s="49">
        <f t="shared" si="42"/>
        <v>0.68292682926829273</v>
      </c>
      <c r="BQ23" s="50">
        <f t="shared" si="43"/>
        <v>0.68292682926829273</v>
      </c>
      <c r="BR23" s="54"/>
      <c r="BS23" s="55"/>
      <c r="BT23" s="55"/>
      <c r="BU23" s="55">
        <v>28</v>
      </c>
      <c r="BV23" s="55">
        <v>13</v>
      </c>
      <c r="BW23" s="49">
        <f t="shared" si="44"/>
        <v>0.68292682926829273</v>
      </c>
      <c r="BX23" s="50">
        <f t="shared" si="45"/>
        <v>0.68292682926829273</v>
      </c>
      <c r="BY23" s="54"/>
      <c r="BZ23" s="55"/>
      <c r="CA23" s="55"/>
      <c r="CB23" s="55"/>
      <c r="CC23" s="55"/>
      <c r="CD23" s="49">
        <f t="shared" si="46"/>
        <v>0</v>
      </c>
      <c r="CE23" s="50">
        <f t="shared" si="47"/>
        <v>0</v>
      </c>
      <c r="CF23" s="54"/>
      <c r="CG23" s="55"/>
      <c r="CH23" s="55"/>
      <c r="CI23" s="55"/>
      <c r="CJ23" s="55"/>
      <c r="CK23" s="49">
        <f t="shared" si="48"/>
        <v>0</v>
      </c>
      <c r="CL23" s="49">
        <f t="shared" si="49"/>
        <v>0</v>
      </c>
    </row>
    <row r="24" spans="2:90" s="52" customFormat="1" ht="14" x14ac:dyDescent="0.15">
      <c r="B24" s="47" t="s">
        <v>27</v>
      </c>
      <c r="C24" s="53">
        <f t="shared" si="25"/>
        <v>55</v>
      </c>
      <c r="D24" s="53"/>
      <c r="E24" s="53"/>
      <c r="F24" s="48">
        <v>55</v>
      </c>
      <c r="G24" s="54">
        <v>44</v>
      </c>
      <c r="H24" s="55"/>
      <c r="I24" s="55">
        <v>6</v>
      </c>
      <c r="J24" s="55"/>
      <c r="K24" s="55">
        <v>5</v>
      </c>
      <c r="L24" s="49">
        <f t="shared" si="26"/>
        <v>0.90909090909090906</v>
      </c>
      <c r="M24" s="50">
        <f t="shared" si="27"/>
        <v>0</v>
      </c>
      <c r="N24" s="54">
        <v>38</v>
      </c>
      <c r="O24" s="55"/>
      <c r="P24" s="55">
        <v>2</v>
      </c>
      <c r="Q24" s="55">
        <v>6</v>
      </c>
      <c r="R24" s="55">
        <v>9</v>
      </c>
      <c r="S24" s="49">
        <f t="shared" si="28"/>
        <v>0.83636363636363631</v>
      </c>
      <c r="T24" s="50">
        <f t="shared" si="29"/>
        <v>0.10909090909090909</v>
      </c>
      <c r="U24" s="54">
        <v>23</v>
      </c>
      <c r="V24" s="55"/>
      <c r="W24" s="55">
        <v>3</v>
      </c>
      <c r="X24" s="55">
        <v>17</v>
      </c>
      <c r="Y24" s="55">
        <v>12</v>
      </c>
      <c r="Z24" s="49">
        <f t="shared" si="30"/>
        <v>0.78181818181818186</v>
      </c>
      <c r="AA24" s="50">
        <f t="shared" si="31"/>
        <v>0.30909090909090908</v>
      </c>
      <c r="AB24" s="54">
        <v>13</v>
      </c>
      <c r="AC24" s="55"/>
      <c r="AD24" s="55">
        <v>1</v>
      </c>
      <c r="AE24" s="55">
        <v>28</v>
      </c>
      <c r="AF24" s="55">
        <v>13</v>
      </c>
      <c r="AG24" s="49">
        <f t="shared" si="32"/>
        <v>0.76363636363636367</v>
      </c>
      <c r="AH24" s="50">
        <f t="shared" si="33"/>
        <v>0.50909090909090904</v>
      </c>
      <c r="AI24" s="54">
        <v>4</v>
      </c>
      <c r="AJ24" s="55"/>
      <c r="AK24" s="55"/>
      <c r="AL24" s="55">
        <v>39</v>
      </c>
      <c r="AM24" s="55">
        <v>12</v>
      </c>
      <c r="AN24" s="49">
        <f t="shared" si="34"/>
        <v>0.78181818181818186</v>
      </c>
      <c r="AO24" s="50">
        <f t="shared" si="35"/>
        <v>0.70909090909090911</v>
      </c>
      <c r="AP24" s="54">
        <v>3</v>
      </c>
      <c r="AQ24" s="55"/>
      <c r="AR24" s="55"/>
      <c r="AS24" s="55">
        <v>40</v>
      </c>
      <c r="AT24" s="55">
        <f>F24-(AP24+AS24)</f>
        <v>12</v>
      </c>
      <c r="AU24" s="49">
        <f t="shared" si="36"/>
        <v>0.78181818181818186</v>
      </c>
      <c r="AV24" s="50">
        <f t="shared" si="37"/>
        <v>0.72727272727272729</v>
      </c>
      <c r="AW24" s="54"/>
      <c r="AX24" s="55"/>
      <c r="AY24" s="55"/>
      <c r="AZ24" s="55">
        <v>42</v>
      </c>
      <c r="BA24" s="55">
        <v>13</v>
      </c>
      <c r="BB24" s="49">
        <f t="shared" si="38"/>
        <v>0.76363636363636367</v>
      </c>
      <c r="BC24" s="50">
        <f t="shared" si="39"/>
        <v>0.76363636363636367</v>
      </c>
      <c r="BD24" s="54"/>
      <c r="BE24" s="55">
        <v>1</v>
      </c>
      <c r="BF24" s="55"/>
      <c r="BG24" s="55">
        <v>43</v>
      </c>
      <c r="BH24" s="55">
        <v>11</v>
      </c>
      <c r="BI24" s="49">
        <f t="shared" si="40"/>
        <v>0.8</v>
      </c>
      <c r="BJ24" s="50">
        <f t="shared" si="41"/>
        <v>0.78181818181818186</v>
      </c>
      <c r="BK24" s="54"/>
      <c r="BL24" s="55"/>
      <c r="BM24" s="55"/>
      <c r="BN24" s="55">
        <v>43</v>
      </c>
      <c r="BO24" s="55">
        <v>12</v>
      </c>
      <c r="BP24" s="49">
        <f t="shared" si="42"/>
        <v>0.78181818181818186</v>
      </c>
      <c r="BQ24" s="50">
        <f t="shared" si="43"/>
        <v>0.78181818181818186</v>
      </c>
      <c r="BR24" s="54"/>
      <c r="BS24" s="55"/>
      <c r="BT24" s="55"/>
      <c r="BU24" s="55"/>
      <c r="BV24" s="55"/>
      <c r="BW24" s="49">
        <f t="shared" si="44"/>
        <v>0</v>
      </c>
      <c r="BX24" s="50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49">
        <f t="shared" si="49"/>
        <v>0</v>
      </c>
    </row>
    <row r="25" spans="2:90" s="52" customFormat="1" ht="14" x14ac:dyDescent="0.15">
      <c r="B25" s="47" t="s">
        <v>47</v>
      </c>
      <c r="C25" s="53">
        <f t="shared" si="25"/>
        <v>45</v>
      </c>
      <c r="D25" s="53"/>
      <c r="E25" s="53"/>
      <c r="F25" s="48">
        <v>45</v>
      </c>
      <c r="G25" s="54">
        <v>42</v>
      </c>
      <c r="H25" s="55"/>
      <c r="I25" s="55">
        <v>2</v>
      </c>
      <c r="J25" s="55"/>
      <c r="K25" s="55">
        <v>1</v>
      </c>
      <c r="L25" s="56">
        <f t="shared" si="26"/>
        <v>0.97777777777777775</v>
      </c>
      <c r="M25" s="57">
        <f t="shared" si="27"/>
        <v>0</v>
      </c>
      <c r="N25" s="55">
        <v>37</v>
      </c>
      <c r="O25" s="55"/>
      <c r="P25" s="55"/>
      <c r="Q25" s="55">
        <v>3</v>
      </c>
      <c r="R25" s="55">
        <v>5</v>
      </c>
      <c r="S25" s="56">
        <f t="shared" si="28"/>
        <v>0.88888888888888884</v>
      </c>
      <c r="T25" s="50">
        <f t="shared" si="29"/>
        <v>6.6666666666666666E-2</v>
      </c>
      <c r="U25" s="54">
        <v>25</v>
      </c>
      <c r="V25" s="55"/>
      <c r="W25" s="55"/>
      <c r="X25" s="55">
        <v>14</v>
      </c>
      <c r="Y25" s="55">
        <v>6</v>
      </c>
      <c r="Z25" s="56">
        <f t="shared" si="30"/>
        <v>0.8666666666666667</v>
      </c>
      <c r="AA25" s="57">
        <f t="shared" si="31"/>
        <v>0.31111111111111112</v>
      </c>
      <c r="AB25" s="55">
        <v>10</v>
      </c>
      <c r="AC25" s="55"/>
      <c r="AD25" s="55"/>
      <c r="AE25" s="55">
        <v>29</v>
      </c>
      <c r="AF25" s="55">
        <v>6</v>
      </c>
      <c r="AG25" s="56">
        <f t="shared" si="32"/>
        <v>0.8666666666666667</v>
      </c>
      <c r="AH25" s="50">
        <f t="shared" si="33"/>
        <v>0.64444444444444449</v>
      </c>
      <c r="AI25" s="54"/>
      <c r="AJ25" s="55"/>
      <c r="AK25" s="55"/>
      <c r="AL25" s="55">
        <v>39</v>
      </c>
      <c r="AM25" s="55">
        <f>F25-AL25</f>
        <v>6</v>
      </c>
      <c r="AN25" s="56">
        <f t="shared" si="34"/>
        <v>0.8666666666666667</v>
      </c>
      <c r="AO25" s="57">
        <f t="shared" si="35"/>
        <v>0.8666666666666667</v>
      </c>
      <c r="AP25" s="54"/>
      <c r="AQ25" s="55"/>
      <c r="AR25" s="55"/>
      <c r="AS25" s="55">
        <v>39</v>
      </c>
      <c r="AT25" s="55">
        <v>6</v>
      </c>
      <c r="AU25" s="49">
        <f t="shared" si="36"/>
        <v>0.8666666666666667</v>
      </c>
      <c r="AV25" s="50">
        <f t="shared" si="37"/>
        <v>0.8666666666666667</v>
      </c>
      <c r="AW25" s="54"/>
      <c r="AX25" s="55"/>
      <c r="AY25" s="55"/>
      <c r="AZ25" s="55">
        <v>39</v>
      </c>
      <c r="BA25" s="55">
        <v>6</v>
      </c>
      <c r="BB25" s="56">
        <f t="shared" si="38"/>
        <v>0.8666666666666667</v>
      </c>
      <c r="BC25" s="57">
        <f t="shared" si="39"/>
        <v>0.8666666666666667</v>
      </c>
      <c r="BD25" s="55"/>
      <c r="BE25" s="55"/>
      <c r="BF25" s="55"/>
      <c r="BG25" s="55">
        <v>39</v>
      </c>
      <c r="BH25" s="55">
        <v>6</v>
      </c>
      <c r="BI25" s="56">
        <f t="shared" si="40"/>
        <v>0.8666666666666667</v>
      </c>
      <c r="BJ25" s="50">
        <f t="shared" si="41"/>
        <v>0.8666666666666667</v>
      </c>
      <c r="BK25" s="54"/>
      <c r="BL25" s="55"/>
      <c r="BM25" s="55"/>
      <c r="BN25" s="55"/>
      <c r="BO25" s="55"/>
      <c r="BP25" s="56">
        <f t="shared" si="42"/>
        <v>0</v>
      </c>
      <c r="BQ25" s="57">
        <f t="shared" si="43"/>
        <v>0</v>
      </c>
      <c r="BR25" s="55"/>
      <c r="BS25" s="55"/>
      <c r="BT25" s="55"/>
      <c r="BU25" s="55"/>
      <c r="BV25" s="55"/>
      <c r="BW25" s="56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56">
        <f t="shared" si="46"/>
        <v>0</v>
      </c>
      <c r="CE25" s="57">
        <f t="shared" si="47"/>
        <v>0</v>
      </c>
      <c r="CF25" s="54"/>
      <c r="CG25" s="55"/>
      <c r="CH25" s="55"/>
      <c r="CI25" s="55"/>
      <c r="CJ25" s="55"/>
      <c r="CK25" s="56">
        <f t="shared" si="48"/>
        <v>0</v>
      </c>
      <c r="CL25" s="56">
        <f t="shared" si="49"/>
        <v>0</v>
      </c>
    </row>
    <row r="26" spans="2:90" s="52" customFormat="1" ht="14" x14ac:dyDescent="0.15">
      <c r="B26" s="47" t="s">
        <v>48</v>
      </c>
      <c r="C26" s="53">
        <f t="shared" si="25"/>
        <v>79</v>
      </c>
      <c r="D26" s="53"/>
      <c r="E26" s="53"/>
      <c r="F26" s="48">
        <v>79</v>
      </c>
      <c r="G26" s="54">
        <v>70</v>
      </c>
      <c r="H26" s="55"/>
      <c r="I26" s="55">
        <v>3</v>
      </c>
      <c r="J26" s="55">
        <v>1</v>
      </c>
      <c r="K26" s="55">
        <v>5</v>
      </c>
      <c r="L26" s="56">
        <f t="shared" si="26"/>
        <v>0.93670886075949367</v>
      </c>
      <c r="M26" s="57">
        <f t="shared" si="27"/>
        <v>1.2658227848101266E-2</v>
      </c>
      <c r="N26" s="55">
        <v>60</v>
      </c>
      <c r="O26" s="55"/>
      <c r="P26" s="55"/>
      <c r="Q26" s="55">
        <v>9</v>
      </c>
      <c r="R26" s="55">
        <v>10</v>
      </c>
      <c r="S26" s="56">
        <f t="shared" si="28"/>
        <v>0.87341772151898733</v>
      </c>
      <c r="T26" s="50">
        <f t="shared" si="29"/>
        <v>0.11392405063291139</v>
      </c>
      <c r="U26" s="54">
        <v>29</v>
      </c>
      <c r="V26" s="55"/>
      <c r="W26" s="55">
        <v>1</v>
      </c>
      <c r="X26" s="55">
        <v>36</v>
      </c>
      <c r="Y26" s="55">
        <v>13</v>
      </c>
      <c r="Z26" s="56">
        <f t="shared" si="30"/>
        <v>0.83544303797468356</v>
      </c>
      <c r="AA26" s="57">
        <f t="shared" si="31"/>
        <v>0.45569620253164556</v>
      </c>
      <c r="AB26" s="55">
        <v>9</v>
      </c>
      <c r="AC26" s="55"/>
      <c r="AD26" s="55"/>
      <c r="AE26" s="55">
        <v>58</v>
      </c>
      <c r="AF26" s="55">
        <f>F26-(AB26+AE26)</f>
        <v>12</v>
      </c>
      <c r="AG26" s="56">
        <f t="shared" si="32"/>
        <v>0.84810126582278478</v>
      </c>
      <c r="AH26" s="50">
        <f t="shared" si="33"/>
        <v>0.73417721518987344</v>
      </c>
      <c r="AI26" s="54"/>
      <c r="AJ26" s="55"/>
      <c r="AK26" s="55"/>
      <c r="AL26" s="55">
        <v>67</v>
      </c>
      <c r="AM26" s="55">
        <v>12</v>
      </c>
      <c r="AN26" s="56">
        <f t="shared" si="34"/>
        <v>0.84810126582278478</v>
      </c>
      <c r="AO26" s="57">
        <f t="shared" si="35"/>
        <v>0.84810126582278478</v>
      </c>
      <c r="AP26" s="55"/>
      <c r="AQ26" s="55"/>
      <c r="AR26" s="55"/>
      <c r="AS26" s="55">
        <v>67</v>
      </c>
      <c r="AT26" s="55">
        <v>12</v>
      </c>
      <c r="AU26" s="56">
        <f t="shared" si="36"/>
        <v>0.84810126582278478</v>
      </c>
      <c r="AV26" s="50">
        <f t="shared" si="37"/>
        <v>0.84810126582278478</v>
      </c>
      <c r="AW26" s="54"/>
      <c r="AX26" s="55"/>
      <c r="AY26" s="55"/>
      <c r="AZ26" s="55">
        <v>67</v>
      </c>
      <c r="BA26" s="55">
        <v>12</v>
      </c>
      <c r="BB26" s="56">
        <f t="shared" si="38"/>
        <v>0.84810126582278478</v>
      </c>
      <c r="BC26" s="57">
        <f t="shared" si="39"/>
        <v>0.84810126582278478</v>
      </c>
      <c r="BD26" s="55"/>
      <c r="BE26" s="55"/>
      <c r="BF26" s="55"/>
      <c r="BG26" s="55"/>
      <c r="BH26" s="55"/>
      <c r="BI26" s="56">
        <f t="shared" si="40"/>
        <v>0</v>
      </c>
      <c r="BJ26" s="50">
        <f t="shared" si="41"/>
        <v>0</v>
      </c>
      <c r="BK26" s="54"/>
      <c r="BL26" s="55"/>
      <c r="BM26" s="55"/>
      <c r="BN26" s="55"/>
      <c r="BO26" s="55"/>
      <c r="BP26" s="56">
        <f t="shared" si="42"/>
        <v>0</v>
      </c>
      <c r="BQ26" s="57">
        <f t="shared" si="43"/>
        <v>0</v>
      </c>
      <c r="BR26" s="55"/>
      <c r="BS26" s="55"/>
      <c r="BT26" s="55"/>
      <c r="BU26" s="55"/>
      <c r="BV26" s="55"/>
      <c r="BW26" s="56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56">
        <f t="shared" si="46"/>
        <v>0</v>
      </c>
      <c r="CE26" s="57">
        <f t="shared" si="47"/>
        <v>0</v>
      </c>
      <c r="CF26" s="54"/>
      <c r="CG26" s="55"/>
      <c r="CH26" s="55"/>
      <c r="CI26" s="55"/>
      <c r="CJ26" s="55"/>
      <c r="CK26" s="56">
        <f t="shared" si="48"/>
        <v>0</v>
      </c>
      <c r="CL26" s="56">
        <f t="shared" si="49"/>
        <v>0</v>
      </c>
    </row>
    <row r="27" spans="2:90" s="52" customFormat="1" ht="14" x14ac:dyDescent="0.15">
      <c r="B27" s="47" t="s">
        <v>49</v>
      </c>
      <c r="C27" s="53">
        <f t="shared" si="25"/>
        <v>86</v>
      </c>
      <c r="D27" s="53"/>
      <c r="E27" s="53"/>
      <c r="F27" s="48">
        <v>86</v>
      </c>
      <c r="G27" s="54">
        <v>73</v>
      </c>
      <c r="H27" s="55"/>
      <c r="I27" s="55">
        <v>6</v>
      </c>
      <c r="J27" s="55">
        <v>2</v>
      </c>
      <c r="K27" s="55">
        <v>5</v>
      </c>
      <c r="L27" s="59">
        <f t="shared" si="26"/>
        <v>0.94186046511627908</v>
      </c>
      <c r="M27" s="60">
        <f t="shared" si="27"/>
        <v>2.3255813953488372E-2</v>
      </c>
      <c r="N27" s="55">
        <v>58</v>
      </c>
      <c r="O27" s="55"/>
      <c r="P27" s="55">
        <v>3</v>
      </c>
      <c r="Q27" s="55">
        <v>12</v>
      </c>
      <c r="R27" s="55">
        <v>13</v>
      </c>
      <c r="S27" s="56">
        <f t="shared" si="28"/>
        <v>0.84883720930232553</v>
      </c>
      <c r="T27" s="50">
        <f t="shared" si="29"/>
        <v>0.13953488372093023</v>
      </c>
      <c r="U27" s="54">
        <v>41</v>
      </c>
      <c r="V27" s="55"/>
      <c r="W27" s="55"/>
      <c r="X27" s="55">
        <v>29</v>
      </c>
      <c r="Y27" s="55">
        <f>F27-(U27+X27)</f>
        <v>16</v>
      </c>
      <c r="Z27" s="59">
        <f t="shared" si="30"/>
        <v>0.81395348837209303</v>
      </c>
      <c r="AA27" s="60">
        <f t="shared" si="31"/>
        <v>0.33720930232558138</v>
      </c>
      <c r="AB27" s="55">
        <v>18</v>
      </c>
      <c r="AC27" s="55"/>
      <c r="AD27" s="55">
        <v>1</v>
      </c>
      <c r="AE27" s="55">
        <v>52</v>
      </c>
      <c r="AF27" s="55">
        <f>F27-AB27-AC27-AD27-AE27</f>
        <v>15</v>
      </c>
      <c r="AG27" s="56">
        <f t="shared" si="32"/>
        <v>0.82558139534883723</v>
      </c>
      <c r="AH27" s="50">
        <f t="shared" si="33"/>
        <v>0.60465116279069764</v>
      </c>
      <c r="AI27" s="54">
        <v>5</v>
      </c>
      <c r="AJ27" s="55"/>
      <c r="AK27" s="55">
        <v>1</v>
      </c>
      <c r="AL27" s="55">
        <v>63</v>
      </c>
      <c r="AM27" s="55">
        <f>F27-AL27-AK27-AI27</f>
        <v>17</v>
      </c>
      <c r="AN27" s="59">
        <f t="shared" si="34"/>
        <v>0.80232558139534882</v>
      </c>
      <c r="AO27" s="60">
        <f t="shared" si="35"/>
        <v>0.73255813953488369</v>
      </c>
      <c r="AP27" s="55">
        <v>1</v>
      </c>
      <c r="AQ27" s="55"/>
      <c r="AR27" s="55"/>
      <c r="AS27" s="55">
        <v>68</v>
      </c>
      <c r="AT27" s="55">
        <f>F27-AP27-AS27</f>
        <v>17</v>
      </c>
      <c r="AU27" s="56">
        <f t="shared" si="36"/>
        <v>0.80232558139534882</v>
      </c>
      <c r="AV27" s="50">
        <f t="shared" si="37"/>
        <v>0.79069767441860461</v>
      </c>
      <c r="AW27" s="54"/>
      <c r="AX27" s="55"/>
      <c r="AY27" s="55"/>
      <c r="AZ27" s="55"/>
      <c r="BA27" s="55"/>
      <c r="BB27" s="59">
        <f t="shared" si="38"/>
        <v>0</v>
      </c>
      <c r="BC27" s="60">
        <f t="shared" si="39"/>
        <v>0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9">
        <f t="shared" si="42"/>
        <v>0</v>
      </c>
      <c r="BQ27" s="60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9">
        <f t="shared" si="46"/>
        <v>0</v>
      </c>
      <c r="CE27" s="60">
        <f t="shared" si="47"/>
        <v>0</v>
      </c>
      <c r="CF27" s="54"/>
      <c r="CG27" s="55"/>
      <c r="CH27" s="55"/>
      <c r="CI27" s="55"/>
      <c r="CJ27" s="55"/>
      <c r="CK27" s="59">
        <f t="shared" si="48"/>
        <v>0</v>
      </c>
      <c r="CL27" s="59">
        <f t="shared" si="49"/>
        <v>0</v>
      </c>
    </row>
    <row r="28" spans="2:90" s="52" customFormat="1" ht="14" x14ac:dyDescent="0.15">
      <c r="B28" s="47" t="s">
        <v>68</v>
      </c>
      <c r="C28" s="53">
        <v>62</v>
      </c>
      <c r="D28" s="53"/>
      <c r="E28" s="53"/>
      <c r="F28" s="48">
        <v>62</v>
      </c>
      <c r="G28" s="54">
        <v>60</v>
      </c>
      <c r="H28" s="55"/>
      <c r="I28" s="55"/>
      <c r="J28" s="55"/>
      <c r="K28" s="55">
        <v>2</v>
      </c>
      <c r="L28" s="59">
        <f>IF($F28="","",((G28+H28+I28+J28)/$F28))</f>
        <v>0.967741935483871</v>
      </c>
      <c r="M28" s="60">
        <f>IF($F28="","",(J28/$F28))</f>
        <v>0</v>
      </c>
      <c r="N28" s="55">
        <v>46</v>
      </c>
      <c r="O28" s="55"/>
      <c r="P28" s="55">
        <v>3</v>
      </c>
      <c r="Q28" s="55">
        <v>8</v>
      </c>
      <c r="R28" s="55">
        <f>F28-(N28+P28+Q28)</f>
        <v>5</v>
      </c>
      <c r="S28" s="56">
        <f>IF($F28="","",((N28+O28+P28+Q28)/$F28))</f>
        <v>0.91935483870967738</v>
      </c>
      <c r="T28" s="50">
        <f>IF($F28="","",(Q28/$F28))</f>
        <v>0.12903225806451613</v>
      </c>
      <c r="U28" s="54">
        <v>17</v>
      </c>
      <c r="V28" s="55"/>
      <c r="W28" s="55"/>
      <c r="X28" s="55">
        <v>38</v>
      </c>
      <c r="Y28" s="55">
        <f>F28-U28-V28-W28-X28</f>
        <v>7</v>
      </c>
      <c r="Z28" s="59">
        <f>IF($F28="","",((U28+V28+W28+X28)/$F28))</f>
        <v>0.88709677419354838</v>
      </c>
      <c r="AA28" s="60">
        <f>IF($F28="","",(X28/$F28))</f>
        <v>0.61290322580645162</v>
      </c>
      <c r="AB28" s="55">
        <v>2</v>
      </c>
      <c r="AC28" s="55"/>
      <c r="AD28" s="55"/>
      <c r="AE28" s="55">
        <v>54</v>
      </c>
      <c r="AF28" s="55">
        <f>F28-AE28-AB28</f>
        <v>6</v>
      </c>
      <c r="AG28" s="56">
        <f>IF($F28="","",((AB28+AC28+AD28+AE28)/$F28))</f>
        <v>0.90322580645161288</v>
      </c>
      <c r="AH28" s="50">
        <f>IF($F28="","",(AE28/$F28))</f>
        <v>0.87096774193548387</v>
      </c>
      <c r="AI28" s="54"/>
      <c r="AJ28" s="55"/>
      <c r="AK28" s="55"/>
      <c r="AL28" s="55">
        <v>55</v>
      </c>
      <c r="AM28" s="55">
        <v>7</v>
      </c>
      <c r="AN28" s="59">
        <f>IF($F28="","",((AI28+AJ28+AK28+AL28)/$F28))</f>
        <v>0.88709677419354838</v>
      </c>
      <c r="AO28" s="60">
        <f>IF($F28="","",(AL28/$F28))</f>
        <v>0.88709677419354838</v>
      </c>
      <c r="AP28" s="55"/>
      <c r="AQ28" s="55"/>
      <c r="AR28" s="55"/>
      <c r="AS28" s="55"/>
      <c r="AT28" s="55"/>
      <c r="AU28" s="56">
        <f>IF($F28="","",((AP28+AQ28+AR28+AS28)/$F28))</f>
        <v>0</v>
      </c>
      <c r="AV28" s="50">
        <f>IF($F28="","",(AS28/$F28))</f>
        <v>0</v>
      </c>
      <c r="AW28" s="54"/>
      <c r="AX28" s="55"/>
      <c r="AY28" s="55"/>
      <c r="AZ28" s="55"/>
      <c r="BA28" s="55"/>
      <c r="BB28" s="59">
        <f>IF($F28="","",((AW28+AX28+AY28+AZ28)/$F28))</f>
        <v>0</v>
      </c>
      <c r="BC28" s="60">
        <f>IF($F28="","",(AZ28/$F28))</f>
        <v>0</v>
      </c>
      <c r="BD28" s="55"/>
      <c r="BE28" s="55"/>
      <c r="BF28" s="55"/>
      <c r="BG28" s="55"/>
      <c r="BH28" s="55"/>
      <c r="BI28" s="56">
        <f>IF($F28="","",((BD28+BE28+BF28+BG28)/$F28))</f>
        <v>0</v>
      </c>
      <c r="BJ28" s="50">
        <f>IF($F28="","",(BG28/$F28))</f>
        <v>0</v>
      </c>
      <c r="BK28" s="54"/>
      <c r="BL28" s="55"/>
      <c r="BM28" s="55"/>
      <c r="BN28" s="55"/>
      <c r="BO28" s="55"/>
      <c r="BP28" s="59">
        <f>IF($F28="","",((BK28+BL28+BM28+BN28)/$F28))</f>
        <v>0</v>
      </c>
      <c r="BQ28" s="60">
        <f>IF($F28="","",(BN28/$F28))</f>
        <v>0</v>
      </c>
      <c r="BR28" s="55"/>
      <c r="BS28" s="55"/>
      <c r="BT28" s="55"/>
      <c r="BU28" s="55"/>
      <c r="BV28" s="55"/>
      <c r="BW28" s="56">
        <f>IF($F28="","",((BR28+BS28+BT28+BU28)/$F28))</f>
        <v>0</v>
      </c>
      <c r="BX28" s="50">
        <f>IF($F28="","",(BU28/$F28))</f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59">
        <f t="shared" si="49"/>
        <v>0</v>
      </c>
    </row>
    <row r="29" spans="2:90" s="52" customFormat="1" ht="14" x14ac:dyDescent="0.15">
      <c r="B29" s="47" t="s">
        <v>70</v>
      </c>
      <c r="C29" s="53">
        <v>62</v>
      </c>
      <c r="D29" s="53"/>
      <c r="E29" s="53"/>
      <c r="F29" s="48">
        <v>62</v>
      </c>
      <c r="G29" s="54">
        <v>57</v>
      </c>
      <c r="H29" s="55"/>
      <c r="I29" s="55">
        <v>3</v>
      </c>
      <c r="J29" s="55"/>
      <c r="K29" s="55">
        <f>F29-(G29+I29)</f>
        <v>2</v>
      </c>
      <c r="L29" s="59">
        <f>IF($F29="","",((G29+H29+I29+J29)/$F29))</f>
        <v>0.967741935483871</v>
      </c>
      <c r="M29" s="60">
        <f>IF($F29="","",(J29/$F29))</f>
        <v>0</v>
      </c>
      <c r="N29" s="55">
        <v>43</v>
      </c>
      <c r="O29" s="55"/>
      <c r="P29" s="55"/>
      <c r="Q29" s="55">
        <v>9</v>
      </c>
      <c r="R29" s="55">
        <f>F29-N29-O29-P29-Q29</f>
        <v>10</v>
      </c>
      <c r="S29" s="56">
        <f>IF($F29="","",((N29+O29+P29+Q29)/$F29))</f>
        <v>0.83870967741935487</v>
      </c>
      <c r="T29" s="50">
        <f>IF($F29="","",(Q29/$F29))</f>
        <v>0.14516129032258066</v>
      </c>
      <c r="U29" s="54">
        <v>18</v>
      </c>
      <c r="V29" s="55"/>
      <c r="W29" s="55"/>
      <c r="X29" s="55">
        <v>34</v>
      </c>
      <c r="Y29" s="55">
        <f>F29-X29-U29</f>
        <v>10</v>
      </c>
      <c r="Z29" s="59">
        <f>IF($F29="","",((U29+V29+W29+X29)/$F29))</f>
        <v>0.83870967741935487</v>
      </c>
      <c r="AA29" s="60">
        <f>IF($F29="","",(X29/$F29))</f>
        <v>0.54838709677419351</v>
      </c>
      <c r="AB29" s="55">
        <v>6</v>
      </c>
      <c r="AC29" s="55"/>
      <c r="AD29" s="55"/>
      <c r="AE29" s="55">
        <v>43</v>
      </c>
      <c r="AF29" s="55">
        <f>F29-AB29-AE29</f>
        <v>13</v>
      </c>
      <c r="AG29" s="56">
        <f>IF($F29="","",((AB29+AC29+AD29+AE29)/$F29))</f>
        <v>0.79032258064516125</v>
      </c>
      <c r="AH29" s="50">
        <f>IF($F29="","",(AE29/$F29))</f>
        <v>0.69354838709677424</v>
      </c>
      <c r="AI29" s="54"/>
      <c r="AJ29" s="55"/>
      <c r="AK29" s="55"/>
      <c r="AL29" s="55"/>
      <c r="AM29" s="55"/>
      <c r="AN29" s="59">
        <f>IF($F29="","",((AI29+AJ29+AK29+AL29)/$F29))</f>
        <v>0</v>
      </c>
      <c r="AO29" s="60">
        <f>IF($F29="","",(AL29/$F29))</f>
        <v>0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>IF($F29="","",((BY29+BZ29+CA29+CB29)/$F29))</f>
        <v>0</v>
      </c>
      <c r="CE29" s="60">
        <f>IF($F29="","",(CB29/$F29))</f>
        <v>0</v>
      </c>
      <c r="CF29" s="54"/>
      <c r="CG29" s="55"/>
      <c r="CH29" s="55"/>
      <c r="CI29" s="55"/>
      <c r="CJ29" s="55"/>
      <c r="CK29" s="59">
        <f t="shared" si="48"/>
        <v>0</v>
      </c>
      <c r="CL29" s="59">
        <f t="shared" si="49"/>
        <v>0</v>
      </c>
    </row>
    <row r="30" spans="2:90" s="52" customFormat="1" ht="14" x14ac:dyDescent="0.15">
      <c r="B30" s="47" t="s">
        <v>72</v>
      </c>
      <c r="C30" s="53">
        <v>62</v>
      </c>
      <c r="D30" s="53"/>
      <c r="E30" s="53"/>
      <c r="F30" s="48">
        <v>62</v>
      </c>
      <c r="G30" s="83">
        <v>60</v>
      </c>
      <c r="H30" s="84"/>
      <c r="I30" s="84"/>
      <c r="J30" s="84"/>
      <c r="K30" s="84">
        <f>F30-(G30+I30+J30)</f>
        <v>2</v>
      </c>
      <c r="L30" s="85">
        <f>IF($F30="","",((G30+H30+I30+J30)/$F30))</f>
        <v>0.967741935483871</v>
      </c>
      <c r="M30" s="86">
        <f>IF($F30="","",(J30/$F30))</f>
        <v>0</v>
      </c>
      <c r="N30" s="55">
        <v>39</v>
      </c>
      <c r="O30" s="55"/>
      <c r="P30" s="55">
        <v>1</v>
      </c>
      <c r="Q30" s="55">
        <v>19</v>
      </c>
      <c r="R30" s="55">
        <f>F30-Q30-P30-N30</f>
        <v>3</v>
      </c>
      <c r="S30" s="56">
        <f>IF($F30="","",((N30+O30+P30+Q30)/$F30))</f>
        <v>0.95161290322580649</v>
      </c>
      <c r="T30" s="50">
        <f>IF($F30="","",(Q30/$F30))</f>
        <v>0.30645161290322581</v>
      </c>
      <c r="U30" s="83">
        <v>18</v>
      </c>
      <c r="V30" s="84"/>
      <c r="W30" s="84"/>
      <c r="X30" s="84">
        <v>40</v>
      </c>
      <c r="Y30" s="84">
        <v>4</v>
      </c>
      <c r="Z30" s="85">
        <f>IF($F30="","",((U30+V30+W30+X30)/$F30))</f>
        <v>0.93548387096774188</v>
      </c>
      <c r="AA30" s="86">
        <f>IF($F30="","",(X30/$F30))</f>
        <v>0.64516129032258063</v>
      </c>
      <c r="AB30" s="55"/>
      <c r="AC30" s="55"/>
      <c r="AD30" s="55"/>
      <c r="AE30" s="55"/>
      <c r="AF30" s="55"/>
      <c r="AG30" s="56">
        <f>IF($F30="","",((AB30+AC30+AD30+AE30)/$F30))</f>
        <v>0</v>
      </c>
      <c r="AH30" s="50">
        <f>IF($F30="","",(AE30/$F30))</f>
        <v>0</v>
      </c>
      <c r="AI30" s="55"/>
      <c r="AJ30" s="55"/>
      <c r="AK30" s="55"/>
      <c r="AL30" s="55"/>
      <c r="AM30" s="55"/>
      <c r="AN30" s="56">
        <f>IF($F30="","",((AI30+AJ30+AK30+AL30)/$F30))</f>
        <v>0</v>
      </c>
      <c r="AO30" s="5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83"/>
      <c r="AX30" s="84"/>
      <c r="AY30" s="84"/>
      <c r="AZ30" s="84"/>
      <c r="BA30" s="84"/>
      <c r="BB30" s="85">
        <f>IF($F30="","",((AW30+AX30+AY30+AZ30)/$F30))</f>
        <v>0</v>
      </c>
      <c r="BC30" s="86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83"/>
      <c r="BL30" s="84"/>
      <c r="BM30" s="84"/>
      <c r="BN30" s="84"/>
      <c r="BO30" s="84"/>
      <c r="BP30" s="85">
        <f>IF($F30="","",((BK30+BL30+BM30+BN30)/$F30))</f>
        <v>0</v>
      </c>
      <c r="BQ30" s="86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49">
        <f>IF($F30="","",(BU30/$F30))</f>
        <v>0</v>
      </c>
      <c r="BY30" s="83"/>
      <c r="BZ30" s="84"/>
      <c r="CA30" s="84"/>
      <c r="CB30" s="84"/>
      <c r="CC30" s="84"/>
      <c r="CD30" s="85">
        <f>IF($F30="","",((BY30+BZ30+CA30+CB30)/$F30))</f>
        <v>0</v>
      </c>
      <c r="CE30" s="86">
        <f>IF($F30="","",(CB30/$F30))</f>
        <v>0</v>
      </c>
      <c r="CF30" s="55"/>
      <c r="CG30" s="55"/>
      <c r="CH30" s="55"/>
      <c r="CI30" s="55"/>
      <c r="CJ30" s="55"/>
      <c r="CK30" s="56">
        <f>IF($F30="","",((CF30+CG30+CH30+CI30)/$F30))</f>
        <v>0</v>
      </c>
      <c r="CL30" s="59">
        <f>IF($F30="","",(CI30/$F30))</f>
        <v>0</v>
      </c>
    </row>
    <row r="31" spans="2:90" s="52" customFormat="1" ht="14" x14ac:dyDescent="0.15">
      <c r="B31" s="47" t="s">
        <v>73</v>
      </c>
      <c r="C31" s="53">
        <v>69</v>
      </c>
      <c r="D31" s="53"/>
      <c r="E31" s="53"/>
      <c r="F31" s="48">
        <v>69</v>
      </c>
      <c r="G31" s="55">
        <v>59</v>
      </c>
      <c r="H31" s="55"/>
      <c r="I31" s="55">
        <v>3</v>
      </c>
      <c r="J31" s="55"/>
      <c r="K31" s="55">
        <v>7</v>
      </c>
      <c r="L31" s="56">
        <f>IF($F31="","",((G31+H31+I31+J31)/$F31))</f>
        <v>0.89855072463768115</v>
      </c>
      <c r="M31" s="50">
        <f>IF($F31="","",(J31/$F31))</f>
        <v>0</v>
      </c>
      <c r="N31" s="55">
        <v>46</v>
      </c>
      <c r="O31" s="55"/>
      <c r="P31" s="55"/>
      <c r="Q31" s="55">
        <v>12</v>
      </c>
      <c r="R31" s="55">
        <f>F31-N31-Q31</f>
        <v>11</v>
      </c>
      <c r="S31" s="56"/>
      <c r="T31" s="50">
        <f>IF($F31="","",(Q31/$F31))</f>
        <v>0.17391304347826086</v>
      </c>
      <c r="U31" s="55"/>
      <c r="V31" s="55"/>
      <c r="W31" s="55"/>
      <c r="X31" s="55"/>
      <c r="Y31" s="55"/>
      <c r="Z31" s="56"/>
      <c r="AA31" s="50"/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83"/>
      <c r="AJ31" s="84"/>
      <c r="AK31" s="84"/>
      <c r="AL31" s="84"/>
      <c r="AM31" s="84"/>
      <c r="AN31" s="85">
        <f>IF($F31="","",((AI31+AJ31+AK31+AL31)/$F31))</f>
        <v>0</v>
      </c>
      <c r="AO31" s="86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5"/>
      <c r="AX31" s="55"/>
      <c r="AY31" s="55"/>
      <c r="AZ31" s="55"/>
      <c r="BA31" s="55"/>
      <c r="BB31" s="56">
        <f>IF($F31="","",((AW31+AX31+AY31+AZ31)/$F31))</f>
        <v>0</v>
      </c>
      <c r="BC31" s="5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5"/>
      <c r="BL31" s="55"/>
      <c r="BM31" s="55"/>
      <c r="BN31" s="55"/>
      <c r="BO31" s="55"/>
      <c r="BP31" s="56">
        <f>IF($F31="","",((BK31+BL31+BM31+BN31)/$F31))</f>
        <v>0</v>
      </c>
      <c r="BQ31" s="105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105">
        <f>IF($F31="","",(BU31/$F31))</f>
        <v>0</v>
      </c>
      <c r="BY31" s="81"/>
      <c r="BZ31" s="55"/>
      <c r="CA31" s="55"/>
      <c r="CB31" s="55"/>
      <c r="CC31" s="55"/>
      <c r="CD31" s="56">
        <f>IF($F31="","",((BY31+BZ31+CA31+CB31)/$F31))</f>
        <v>0</v>
      </c>
      <c r="CE31" s="86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59">
        <f>IF($F31="","",(CI31/$F31))</f>
        <v>0</v>
      </c>
    </row>
    <row r="32" spans="2:90" s="52" customFormat="1" ht="14" x14ac:dyDescent="0.15">
      <c r="B32" s="47" t="s">
        <v>74</v>
      </c>
      <c r="C32" s="53">
        <v>73</v>
      </c>
      <c r="D32" s="53"/>
      <c r="E32" s="53"/>
      <c r="F32" s="48">
        <f>C32-D32-E32</f>
        <v>73</v>
      </c>
      <c r="G32" s="93">
        <v>65</v>
      </c>
      <c r="H32" s="70"/>
      <c r="I32" s="70">
        <v>3</v>
      </c>
      <c r="J32" s="70"/>
      <c r="K32" s="70">
        <f>F32-(G32+I32+J32)</f>
        <v>5</v>
      </c>
      <c r="L32" s="71">
        <f>IF($F32="","",((G32+H32+I32+J32)/$F32))</f>
        <v>0.93150684931506844</v>
      </c>
      <c r="M32" s="72">
        <f>IF($F32="","",(J32/$F32))</f>
        <v>0</v>
      </c>
      <c r="N32" s="55"/>
      <c r="O32" s="55"/>
      <c r="P32" s="55"/>
      <c r="Q32" s="55"/>
      <c r="R32" s="55"/>
      <c r="S32" s="56">
        <f>IF($F32="","",((N32+O32+P32+Q32)/$F32))</f>
        <v>0</v>
      </c>
      <c r="T32" s="50">
        <f>IF($F32="","",(Q32/$F32))</f>
        <v>0</v>
      </c>
      <c r="U32" s="93"/>
      <c r="V32" s="70"/>
      <c r="W32" s="70"/>
      <c r="X32" s="70"/>
      <c r="Y32" s="70"/>
      <c r="Z32" s="71">
        <f>IF($F32="","",((U32+V32+W32+X32)/$F32))</f>
        <v>0</v>
      </c>
      <c r="AA32" s="72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93"/>
      <c r="AJ32" s="70"/>
      <c r="AK32" s="70"/>
      <c r="AL32" s="70"/>
      <c r="AM32" s="70"/>
      <c r="AN32" s="71">
        <f>IF($F32="","",((AI32+AJ32+AK32+AL32)/$F32))</f>
        <v>0</v>
      </c>
      <c r="AO32" s="72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93"/>
      <c r="AX32" s="70"/>
      <c r="AY32" s="70"/>
      <c r="AZ32" s="70"/>
      <c r="BA32" s="70"/>
      <c r="BB32" s="71">
        <f>IF($F32="","",((AW32+AX32+AY32+AZ32)/$F32))</f>
        <v>0</v>
      </c>
      <c r="BC32" s="72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93"/>
      <c r="BL32" s="70"/>
      <c r="BM32" s="70"/>
      <c r="BN32" s="70"/>
      <c r="BO32" s="70"/>
      <c r="BP32" s="71">
        <f>IF($F32="","",((BK32+BL32+BM32+BN32)/$F32))</f>
        <v>0</v>
      </c>
      <c r="BQ32" s="72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93"/>
      <c r="BZ32" s="70"/>
      <c r="CA32" s="70"/>
      <c r="CB32" s="70"/>
      <c r="CC32" s="70"/>
      <c r="CD32" s="71">
        <f>IF($F32="","",((BY32+BZ32+CA32+CB32)/$F32))</f>
        <v>0</v>
      </c>
      <c r="CE32" s="7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59">
        <f>IF($F32="","",(CI32/$F32))</f>
        <v>0</v>
      </c>
    </row>
  </sheetData>
  <mergeCells count="32">
    <mergeCell ref="CF3:CL3"/>
    <mergeCell ref="CF19:CL19"/>
    <mergeCell ref="BY3:CE3"/>
    <mergeCell ref="BY19:CE19"/>
    <mergeCell ref="AI19:AO19"/>
    <mergeCell ref="AP19:AV19"/>
    <mergeCell ref="AW19:BC19"/>
    <mergeCell ref="BD19:BJ19"/>
    <mergeCell ref="BK19:BQ19"/>
    <mergeCell ref="BR19:BX19"/>
    <mergeCell ref="AW3:BC3"/>
    <mergeCell ref="BD3:BJ3"/>
    <mergeCell ref="BK3:BQ3"/>
    <mergeCell ref="BR3:BX3"/>
    <mergeCell ref="B19:B20"/>
    <mergeCell ref="C19:C20"/>
    <mergeCell ref="D19:D20"/>
    <mergeCell ref="E19:E20"/>
    <mergeCell ref="G19:M19"/>
    <mergeCell ref="N19:T19"/>
    <mergeCell ref="U19:AA19"/>
    <mergeCell ref="AB19:AH19"/>
    <mergeCell ref="N3:T3"/>
    <mergeCell ref="U3:AA3"/>
    <mergeCell ref="AB3:AH3"/>
    <mergeCell ref="AI3:AO3"/>
    <mergeCell ref="AP3:AV3"/>
    <mergeCell ref="B3:B4"/>
    <mergeCell ref="C3:C4"/>
    <mergeCell ref="D3:D4"/>
    <mergeCell ref="E3:E4"/>
    <mergeCell ref="G3:M3"/>
  </mergeCells>
  <pageMargins left="0.75" right="0.75" top="1" bottom="1" header="0.5" footer="0.5"/>
  <pageSetup scale="65" fitToHeight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35</v>
      </c>
    </row>
    <row r="2" spans="1:90" x14ac:dyDescent="0.15">
      <c r="B2" t="str">
        <f>"Freshmen Retention - "&amp;$A$1</f>
        <v>Freshmen Retention - Male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384</v>
      </c>
      <c r="D5" s="53">
        <v>3</v>
      </c>
      <c r="E5" s="53"/>
      <c r="F5" s="48">
        <v>381</v>
      </c>
      <c r="G5" s="54">
        <v>315</v>
      </c>
      <c r="H5" s="55"/>
      <c r="I5" s="55">
        <v>10</v>
      </c>
      <c r="J5" s="55"/>
      <c r="K5" s="55">
        <v>56</v>
      </c>
      <c r="L5" s="49">
        <f t="shared" ref="L5:L11" si="1">IF($F5="","",((G5+H5+I5+J5)/$F5))</f>
        <v>0.85301837270341208</v>
      </c>
      <c r="M5" s="50">
        <f t="shared" ref="M5:M11" si="2">IF($F5="","",(J5/$F5))</f>
        <v>0</v>
      </c>
      <c r="N5" s="54">
        <v>286</v>
      </c>
      <c r="O5" s="55">
        <v>2</v>
      </c>
      <c r="P5" s="55"/>
      <c r="Q5" s="55"/>
      <c r="R5" s="55">
        <v>93</v>
      </c>
      <c r="S5" s="49">
        <f t="shared" ref="S5:S11" si="3">IF($F5="","",((N5+O5+P5+Q5)/$F5))</f>
        <v>0.75590551181102361</v>
      </c>
      <c r="T5" s="50">
        <f t="shared" ref="T5:T11" si="4">IF($F5="","",(Q5/$F5))</f>
        <v>0</v>
      </c>
      <c r="U5" s="54">
        <v>265</v>
      </c>
      <c r="V5" s="55"/>
      <c r="W5" s="55">
        <v>4</v>
      </c>
      <c r="X5" s="55">
        <v>8</v>
      </c>
      <c r="Y5" s="55">
        <v>104</v>
      </c>
      <c r="Z5" s="49">
        <f t="shared" ref="Z5:Z11" si="5">IF($F5="","",((U5+V5+W5+X5)/$F5))</f>
        <v>0.72703412073490814</v>
      </c>
      <c r="AA5" s="50">
        <f t="shared" ref="AA5:AA11" si="6">IF($F5="","",(X5/$F5))</f>
        <v>2.0997375328083989E-2</v>
      </c>
      <c r="AB5" s="54">
        <v>124</v>
      </c>
      <c r="AC5" s="55">
        <v>2</v>
      </c>
      <c r="AD5" s="55">
        <v>6</v>
      </c>
      <c r="AE5" s="55">
        <v>138</v>
      </c>
      <c r="AF5" s="55">
        <v>111</v>
      </c>
      <c r="AG5" s="49">
        <f t="shared" ref="AG5:AG11" si="7">IF($F5="","",((AB5+AC5+AD5+AE5)/$F5))</f>
        <v>0.70866141732283461</v>
      </c>
      <c r="AH5" s="50">
        <f t="shared" ref="AH5:AH11" si="8">IF($F5="","",(AE5/$F5))</f>
        <v>0.36220472440944884</v>
      </c>
      <c r="AI5" s="54">
        <v>11</v>
      </c>
      <c r="AJ5" s="55"/>
      <c r="AK5" s="55">
        <v>3</v>
      </c>
      <c r="AL5" s="55">
        <v>246</v>
      </c>
      <c r="AM5" s="55">
        <v>121</v>
      </c>
      <c r="AN5" s="49">
        <f t="shared" ref="AN5:AN11" si="9">IF($F5="","",((AI5+AJ5+AK5+AL5)/$F5))</f>
        <v>0.6824146981627297</v>
      </c>
      <c r="AO5" s="50">
        <f t="shared" ref="AO5:AO11" si="10">IF($F5="","",(AL5/$F5))</f>
        <v>0.64566929133858264</v>
      </c>
      <c r="AP5" s="54">
        <v>7</v>
      </c>
      <c r="AQ5" s="55"/>
      <c r="AR5" s="55"/>
      <c r="AS5" s="55">
        <v>256</v>
      </c>
      <c r="AT5" s="55">
        <v>118</v>
      </c>
      <c r="AU5" s="49">
        <f t="shared" ref="AU5:AU11" si="11">IF($F5="","",((AP5+AQ5+AR5+AS5)/$F5))</f>
        <v>0.69028871391076119</v>
      </c>
      <c r="AV5" s="50">
        <f t="shared" ref="AV5:AV11" si="12">IF($F5="","",(AS5/$F5))</f>
        <v>0.67191601049868765</v>
      </c>
      <c r="AW5" s="54">
        <v>4</v>
      </c>
      <c r="AX5" s="55"/>
      <c r="AY5" s="55">
        <v>1</v>
      </c>
      <c r="AZ5" s="55">
        <v>262</v>
      </c>
      <c r="BA5" s="55">
        <v>114</v>
      </c>
      <c r="BB5" s="49">
        <f t="shared" ref="BB5:BB11" si="13">IF($F5="","",((AW5+AX5+AY5+AZ5)/$F5))</f>
        <v>0.70078740157480313</v>
      </c>
      <c r="BC5" s="50">
        <f t="shared" ref="BC5:BC11" si="14">IF($F5="","",(AZ5/$F5))</f>
        <v>0.68766404199475062</v>
      </c>
      <c r="BD5" s="54">
        <v>4</v>
      </c>
      <c r="BE5" s="55"/>
      <c r="BF5" s="55"/>
      <c r="BG5" s="55">
        <v>263</v>
      </c>
      <c r="BH5" s="55">
        <v>114</v>
      </c>
      <c r="BI5" s="49">
        <f t="shared" ref="BI5:BI11" si="15">IF($F5="","",((BD5+BE5+BF5+BG5)/$F5))</f>
        <v>0.70078740157480313</v>
      </c>
      <c r="BJ5" s="50">
        <f t="shared" ref="BJ5:BJ11" si="16">IF($F5="","",(BG5/$F5))</f>
        <v>0.69028871391076119</v>
      </c>
      <c r="BK5" s="54">
        <v>1</v>
      </c>
      <c r="BL5" s="55"/>
      <c r="BM5" s="55"/>
      <c r="BN5" s="55">
        <v>266</v>
      </c>
      <c r="BO5" s="55">
        <f>F5-(BK5+BN5)</f>
        <v>114</v>
      </c>
      <c r="BP5" s="49">
        <f t="shared" ref="BP5:BP11" si="17">IF($F5="","",((BK5+BL5+BM5+BN5)/$F5))</f>
        <v>0.70078740157480313</v>
      </c>
      <c r="BQ5" s="50">
        <f t="shared" ref="BQ5:BQ11" si="18">IF($F5="","",(BN5/$F5))</f>
        <v>0.69816272965879267</v>
      </c>
      <c r="BR5" s="54">
        <v>1</v>
      </c>
      <c r="BS5" s="55"/>
      <c r="BT5" s="55"/>
      <c r="BU5" s="55">
        <v>266</v>
      </c>
      <c r="BV5" s="55">
        <f>F5-BR5-BS5-BT5-BU5</f>
        <v>114</v>
      </c>
      <c r="BW5" s="49">
        <f t="shared" ref="BW5:BW11" si="19">IF($F5="","",((BR5+BS5+BT5+BU5)/$F5))</f>
        <v>0.70078740157480313</v>
      </c>
      <c r="BX5" s="50">
        <f t="shared" ref="BX5:BX11" si="20">IF($F5="","",(BU5/$F5))</f>
        <v>0.69816272965879267</v>
      </c>
      <c r="BY5" s="54">
        <v>1</v>
      </c>
      <c r="BZ5" s="55"/>
      <c r="CA5" s="55"/>
      <c r="CB5" s="55">
        <v>266</v>
      </c>
      <c r="CC5" s="55">
        <v>114</v>
      </c>
      <c r="CD5" s="49">
        <f t="shared" ref="CD5:CD12" si="21">IF($F5="","",((BY5+BZ5+CA5+CB5)/$F5))</f>
        <v>0.70078740157480313</v>
      </c>
      <c r="CE5" s="50">
        <f t="shared" ref="CE5:CE12" si="22">IF($F5="","",(CB5/$F5))</f>
        <v>0.69816272965879267</v>
      </c>
      <c r="CF5" s="54"/>
      <c r="CG5" s="55"/>
      <c r="CH5" s="55"/>
      <c r="CI5" s="55">
        <v>267</v>
      </c>
      <c r="CJ5" s="55">
        <v>114</v>
      </c>
      <c r="CK5" s="49">
        <f t="shared" ref="CK5:CK13" si="23">IF($F5="","",((CF5+CG5+CH5+CI5)/$F5))</f>
        <v>0.70078740157480313</v>
      </c>
      <c r="CL5" s="49">
        <f t="shared" ref="CL5:CL13" si="24">IF($F5="","",(CI5/$F5))</f>
        <v>0.70078740157480313</v>
      </c>
    </row>
    <row r="6" spans="1:90" s="52" customFormat="1" ht="14" x14ac:dyDescent="0.15">
      <c r="B6" s="47" t="s">
        <v>25</v>
      </c>
      <c r="C6" s="53">
        <f t="shared" si="0"/>
        <v>357</v>
      </c>
      <c r="D6" s="53"/>
      <c r="E6" s="53">
        <v>1</v>
      </c>
      <c r="F6" s="48">
        <v>356</v>
      </c>
      <c r="G6" s="54">
        <v>297</v>
      </c>
      <c r="H6" s="55"/>
      <c r="I6" s="55">
        <v>12</v>
      </c>
      <c r="J6" s="55"/>
      <c r="K6" s="55">
        <v>47</v>
      </c>
      <c r="L6" s="49">
        <f t="shared" si="1"/>
        <v>0.8679775280898876</v>
      </c>
      <c r="M6" s="50">
        <f t="shared" si="2"/>
        <v>0</v>
      </c>
      <c r="N6" s="54">
        <v>261</v>
      </c>
      <c r="O6" s="55"/>
      <c r="P6" s="55">
        <v>6</v>
      </c>
      <c r="Q6" s="55"/>
      <c r="R6" s="55">
        <v>89</v>
      </c>
      <c r="S6" s="49">
        <f t="shared" si="3"/>
        <v>0.75</v>
      </c>
      <c r="T6" s="50">
        <f t="shared" si="4"/>
        <v>0</v>
      </c>
      <c r="U6" s="54">
        <v>229</v>
      </c>
      <c r="V6" s="55">
        <v>5</v>
      </c>
      <c r="W6" s="55">
        <v>12</v>
      </c>
      <c r="X6" s="55">
        <v>2</v>
      </c>
      <c r="Y6" s="55">
        <v>108</v>
      </c>
      <c r="Z6" s="49">
        <f t="shared" si="5"/>
        <v>0.6966292134831461</v>
      </c>
      <c r="AA6" s="50">
        <f t="shared" si="6"/>
        <v>5.6179775280898875E-3</v>
      </c>
      <c r="AB6" s="54">
        <v>118</v>
      </c>
      <c r="AC6" s="55"/>
      <c r="AD6" s="55">
        <v>8</v>
      </c>
      <c r="AE6" s="55">
        <v>105</v>
      </c>
      <c r="AF6" s="55">
        <v>125</v>
      </c>
      <c r="AG6" s="49">
        <f t="shared" si="7"/>
        <v>0.648876404494382</v>
      </c>
      <c r="AH6" s="50">
        <f t="shared" si="8"/>
        <v>0.2949438202247191</v>
      </c>
      <c r="AI6" s="54">
        <v>29</v>
      </c>
      <c r="AJ6" s="55"/>
      <c r="AK6" s="55">
        <v>12</v>
      </c>
      <c r="AL6" s="55">
        <v>187</v>
      </c>
      <c r="AM6" s="55">
        <v>128</v>
      </c>
      <c r="AN6" s="49">
        <f t="shared" si="9"/>
        <v>0.6404494382022472</v>
      </c>
      <c r="AO6" s="50">
        <f t="shared" si="10"/>
        <v>0.5252808988764045</v>
      </c>
      <c r="AP6" s="54">
        <v>14</v>
      </c>
      <c r="AQ6" s="55"/>
      <c r="AR6" s="55">
        <v>1</v>
      </c>
      <c r="AS6" s="55">
        <v>205</v>
      </c>
      <c r="AT6" s="55">
        <v>136</v>
      </c>
      <c r="AU6" s="49">
        <f t="shared" si="11"/>
        <v>0.6179775280898876</v>
      </c>
      <c r="AV6" s="50">
        <f t="shared" si="12"/>
        <v>0.5758426966292135</v>
      </c>
      <c r="AW6" s="54">
        <v>11</v>
      </c>
      <c r="AX6" s="55"/>
      <c r="AY6" s="55"/>
      <c r="AZ6" s="55">
        <v>210</v>
      </c>
      <c r="BA6" s="55">
        <v>135</v>
      </c>
      <c r="BB6" s="49">
        <f t="shared" si="13"/>
        <v>0.6207865168539326</v>
      </c>
      <c r="BC6" s="50">
        <f t="shared" si="14"/>
        <v>0.5898876404494382</v>
      </c>
      <c r="BD6" s="54">
        <v>2</v>
      </c>
      <c r="BE6" s="55"/>
      <c r="BF6" s="55">
        <v>1</v>
      </c>
      <c r="BG6" s="55">
        <v>214</v>
      </c>
      <c r="BH6" s="55">
        <f>F6-(BD6+BF6+BG6)</f>
        <v>139</v>
      </c>
      <c r="BI6" s="49">
        <f t="shared" si="15"/>
        <v>0.6095505617977528</v>
      </c>
      <c r="BJ6" s="50">
        <f t="shared" si="16"/>
        <v>0.601123595505618</v>
      </c>
      <c r="BK6" s="54">
        <v>1</v>
      </c>
      <c r="BL6" s="55"/>
      <c r="BM6" s="55"/>
      <c r="BN6" s="55">
        <v>215</v>
      </c>
      <c r="BO6" s="55">
        <f>F6-BK6-BL6-BM6-BN6</f>
        <v>140</v>
      </c>
      <c r="BP6" s="49">
        <f t="shared" si="17"/>
        <v>0.6067415730337079</v>
      </c>
      <c r="BQ6" s="50">
        <f t="shared" si="18"/>
        <v>0.6039325842696629</v>
      </c>
      <c r="BR6" s="54"/>
      <c r="BS6" s="55"/>
      <c r="BT6" s="55"/>
      <c r="BU6" s="55">
        <v>218</v>
      </c>
      <c r="BV6" s="55">
        <f>F6-BU6</f>
        <v>138</v>
      </c>
      <c r="BW6" s="49">
        <f t="shared" si="19"/>
        <v>0.61235955056179781</v>
      </c>
      <c r="BX6" s="50">
        <f t="shared" si="20"/>
        <v>0.61235955056179781</v>
      </c>
      <c r="BY6" s="54"/>
      <c r="BZ6" s="55"/>
      <c r="CA6" s="55"/>
      <c r="CB6" s="55">
        <v>219</v>
      </c>
      <c r="CC6" s="55">
        <v>137</v>
      </c>
      <c r="CD6" s="49">
        <f t="shared" si="21"/>
        <v>0.6151685393258427</v>
      </c>
      <c r="CE6" s="50">
        <f t="shared" si="22"/>
        <v>0.6151685393258427</v>
      </c>
      <c r="CF6" s="54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353</v>
      </c>
      <c r="D7" s="53">
        <v>4</v>
      </c>
      <c r="E7" s="53"/>
      <c r="F7" s="48">
        <v>349</v>
      </c>
      <c r="G7" s="54">
        <v>293</v>
      </c>
      <c r="H7" s="55"/>
      <c r="I7" s="55">
        <v>10</v>
      </c>
      <c r="J7" s="55"/>
      <c r="K7" s="55">
        <v>46</v>
      </c>
      <c r="L7" s="49">
        <f t="shared" si="1"/>
        <v>0.86819484240687683</v>
      </c>
      <c r="M7" s="50">
        <f t="shared" si="2"/>
        <v>0</v>
      </c>
      <c r="N7" s="54">
        <v>259</v>
      </c>
      <c r="O7" s="55">
        <v>2</v>
      </c>
      <c r="P7" s="55">
        <v>16</v>
      </c>
      <c r="Q7" s="55"/>
      <c r="R7" s="55">
        <v>72</v>
      </c>
      <c r="S7" s="49">
        <f t="shared" si="3"/>
        <v>0.79369627507163321</v>
      </c>
      <c r="T7" s="50">
        <f t="shared" si="4"/>
        <v>0</v>
      </c>
      <c r="U7" s="54">
        <v>248</v>
      </c>
      <c r="V7" s="55"/>
      <c r="W7" s="55">
        <v>8</v>
      </c>
      <c r="X7" s="55">
        <v>1</v>
      </c>
      <c r="Y7" s="55">
        <v>92</v>
      </c>
      <c r="Z7" s="49">
        <f t="shared" si="5"/>
        <v>0.73638968481375355</v>
      </c>
      <c r="AA7" s="50">
        <f t="shared" si="6"/>
        <v>2.8653295128939827E-3</v>
      </c>
      <c r="AB7" s="54">
        <v>145</v>
      </c>
      <c r="AC7" s="55"/>
      <c r="AD7" s="55">
        <v>4</v>
      </c>
      <c r="AE7" s="55">
        <v>90</v>
      </c>
      <c r="AF7" s="55">
        <v>110</v>
      </c>
      <c r="AG7" s="49">
        <f t="shared" si="7"/>
        <v>0.68481375358166185</v>
      </c>
      <c r="AH7" s="50">
        <f t="shared" si="8"/>
        <v>0.25787965616045844</v>
      </c>
      <c r="AI7" s="54">
        <v>33</v>
      </c>
      <c r="AJ7" s="55"/>
      <c r="AK7" s="55">
        <v>3</v>
      </c>
      <c r="AL7" s="55">
        <v>197</v>
      </c>
      <c r="AM7" s="55">
        <v>116</v>
      </c>
      <c r="AN7" s="49">
        <f t="shared" si="9"/>
        <v>0.66762177650429799</v>
      </c>
      <c r="AO7" s="50">
        <f t="shared" si="10"/>
        <v>0.5644699140401146</v>
      </c>
      <c r="AP7" s="54">
        <v>12</v>
      </c>
      <c r="AQ7" s="55"/>
      <c r="AR7" s="55">
        <v>4</v>
      </c>
      <c r="AS7" s="55">
        <v>218</v>
      </c>
      <c r="AT7" s="55">
        <v>115</v>
      </c>
      <c r="AU7" s="49">
        <f t="shared" si="11"/>
        <v>0.67048710601719197</v>
      </c>
      <c r="AV7" s="50">
        <f t="shared" si="12"/>
        <v>0.62464183381088823</v>
      </c>
      <c r="AW7" s="54">
        <v>8</v>
      </c>
      <c r="AX7" s="55"/>
      <c r="AY7" s="55">
        <v>1</v>
      </c>
      <c r="AZ7" s="55">
        <v>225</v>
      </c>
      <c r="BA7" s="55">
        <f>F7-(AW7+AY7+AZ7)</f>
        <v>115</v>
      </c>
      <c r="BB7" s="49">
        <f t="shared" si="13"/>
        <v>0.67048710601719197</v>
      </c>
      <c r="BC7" s="50">
        <f t="shared" si="14"/>
        <v>0.64469914040114618</v>
      </c>
      <c r="BD7" s="54">
        <v>4</v>
      </c>
      <c r="BE7" s="55"/>
      <c r="BF7" s="55">
        <v>2</v>
      </c>
      <c r="BG7" s="55">
        <v>229</v>
      </c>
      <c r="BH7" s="55">
        <f>F7-BD7-BE7-BF7-BG7</f>
        <v>114</v>
      </c>
      <c r="BI7" s="49">
        <f t="shared" si="15"/>
        <v>0.67335243553008595</v>
      </c>
      <c r="BJ7" s="50">
        <f t="shared" si="16"/>
        <v>0.65616045845272208</v>
      </c>
      <c r="BK7" s="54">
        <v>3</v>
      </c>
      <c r="BL7" s="55"/>
      <c r="BM7" s="55"/>
      <c r="BN7" s="55">
        <v>234</v>
      </c>
      <c r="BO7" s="55">
        <f>F7-BN7-BK7</f>
        <v>112</v>
      </c>
      <c r="BP7" s="49">
        <f t="shared" si="17"/>
        <v>0.6790830945558739</v>
      </c>
      <c r="BQ7" s="50">
        <f t="shared" si="18"/>
        <v>0.67048710601719197</v>
      </c>
      <c r="BR7" s="54">
        <v>2</v>
      </c>
      <c r="BS7" s="55"/>
      <c r="BT7" s="55"/>
      <c r="BU7" s="55">
        <v>235</v>
      </c>
      <c r="BV7" s="55">
        <f>F7-BR7-BU7</f>
        <v>112</v>
      </c>
      <c r="BW7" s="49">
        <f t="shared" si="19"/>
        <v>0.6790830945558739</v>
      </c>
      <c r="BX7" s="50">
        <f t="shared" si="20"/>
        <v>0.67335243553008595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332</v>
      </c>
      <c r="D8" s="53">
        <v>1</v>
      </c>
      <c r="E8" s="53"/>
      <c r="F8" s="48">
        <v>331</v>
      </c>
      <c r="G8" s="54">
        <v>289</v>
      </c>
      <c r="H8" s="55"/>
      <c r="I8" s="55">
        <v>18</v>
      </c>
      <c r="J8" s="55"/>
      <c r="K8" s="55">
        <v>24</v>
      </c>
      <c r="L8" s="49">
        <f t="shared" si="1"/>
        <v>0.92749244712990941</v>
      </c>
      <c r="M8" s="50">
        <f t="shared" si="2"/>
        <v>0</v>
      </c>
      <c r="N8" s="54">
        <v>258</v>
      </c>
      <c r="O8" s="55"/>
      <c r="P8" s="55">
        <v>14</v>
      </c>
      <c r="Q8" s="55"/>
      <c r="R8" s="55">
        <v>59</v>
      </c>
      <c r="S8" s="49">
        <f t="shared" si="3"/>
        <v>0.82175226586102723</v>
      </c>
      <c r="T8" s="50">
        <f t="shared" si="4"/>
        <v>0</v>
      </c>
      <c r="U8" s="54">
        <v>249</v>
      </c>
      <c r="V8" s="55"/>
      <c r="W8" s="55">
        <v>8</v>
      </c>
      <c r="X8" s="55">
        <v>3</v>
      </c>
      <c r="Y8" s="55">
        <v>71</v>
      </c>
      <c r="Z8" s="49">
        <f t="shared" si="5"/>
        <v>0.78549848942598188</v>
      </c>
      <c r="AA8" s="50">
        <f t="shared" si="6"/>
        <v>9.0634441087613302E-3</v>
      </c>
      <c r="AB8" s="54">
        <v>131</v>
      </c>
      <c r="AC8" s="55"/>
      <c r="AD8" s="55">
        <v>6</v>
      </c>
      <c r="AE8" s="55">
        <v>119</v>
      </c>
      <c r="AF8" s="55">
        <v>75</v>
      </c>
      <c r="AG8" s="49">
        <f t="shared" si="7"/>
        <v>0.77341389728096677</v>
      </c>
      <c r="AH8" s="50">
        <f t="shared" si="8"/>
        <v>0.3595166163141994</v>
      </c>
      <c r="AI8" s="54">
        <v>26</v>
      </c>
      <c r="AJ8" s="55"/>
      <c r="AK8" s="55">
        <v>3</v>
      </c>
      <c r="AL8" s="55">
        <v>223</v>
      </c>
      <c r="AM8" s="55">
        <v>79</v>
      </c>
      <c r="AN8" s="49">
        <f t="shared" si="9"/>
        <v>0.76132930513595165</v>
      </c>
      <c r="AO8" s="50">
        <f t="shared" si="10"/>
        <v>0.6737160120845922</v>
      </c>
      <c r="AP8" s="54">
        <v>7</v>
      </c>
      <c r="AQ8" s="55"/>
      <c r="AR8" s="55">
        <v>3</v>
      </c>
      <c r="AS8" s="55">
        <v>237</v>
      </c>
      <c r="AT8" s="55">
        <f>F8-(AP8+AR8+AS8)</f>
        <v>84</v>
      </c>
      <c r="AU8" s="49">
        <f t="shared" si="11"/>
        <v>0.74622356495468278</v>
      </c>
      <c r="AV8" s="50">
        <f t="shared" si="12"/>
        <v>0.71601208459214505</v>
      </c>
      <c r="AW8" s="54">
        <v>4</v>
      </c>
      <c r="AX8" s="55"/>
      <c r="AY8" s="55"/>
      <c r="AZ8" s="55">
        <v>243</v>
      </c>
      <c r="BA8" s="55">
        <f>F8-AW8-AX8-AY8-AZ8</f>
        <v>84</v>
      </c>
      <c r="BB8" s="49">
        <f t="shared" si="13"/>
        <v>0.74622356495468278</v>
      </c>
      <c r="BC8" s="50">
        <f t="shared" si="14"/>
        <v>0.73413897280966767</v>
      </c>
      <c r="BD8" s="54">
        <v>3</v>
      </c>
      <c r="BE8" s="55"/>
      <c r="BF8" s="55"/>
      <c r="BG8" s="55">
        <v>244</v>
      </c>
      <c r="BH8" s="55">
        <f>F8-BG8-BD8</f>
        <v>84</v>
      </c>
      <c r="BI8" s="49">
        <f t="shared" si="15"/>
        <v>0.74622356495468278</v>
      </c>
      <c r="BJ8" s="50">
        <f t="shared" si="16"/>
        <v>0.73716012084592142</v>
      </c>
      <c r="BK8" s="54">
        <v>1</v>
      </c>
      <c r="BL8" s="55"/>
      <c r="BM8" s="55"/>
      <c r="BN8" s="55">
        <v>245</v>
      </c>
      <c r="BO8" s="55">
        <f>F8-BK8-BN8</f>
        <v>85</v>
      </c>
      <c r="BP8" s="49">
        <f t="shared" si="17"/>
        <v>0.74320241691842903</v>
      </c>
      <c r="BQ8" s="50">
        <f t="shared" si="18"/>
        <v>0.74018126888217528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260</v>
      </c>
      <c r="D9" s="53">
        <v>1</v>
      </c>
      <c r="E9" s="53"/>
      <c r="F9" s="48">
        <v>259</v>
      </c>
      <c r="G9" s="54">
        <v>225</v>
      </c>
      <c r="H9" s="55"/>
      <c r="I9" s="55">
        <v>22</v>
      </c>
      <c r="J9" s="55"/>
      <c r="K9" s="55">
        <v>12</v>
      </c>
      <c r="L9" s="49">
        <f t="shared" si="1"/>
        <v>0.95366795366795365</v>
      </c>
      <c r="M9" s="50">
        <f t="shared" si="2"/>
        <v>0</v>
      </c>
      <c r="N9" s="54">
        <v>199</v>
      </c>
      <c r="O9" s="55"/>
      <c r="P9" s="55">
        <v>10</v>
      </c>
      <c r="Q9" s="55"/>
      <c r="R9" s="55">
        <v>50</v>
      </c>
      <c r="S9" s="100">
        <f t="shared" si="3"/>
        <v>0.806949806949807</v>
      </c>
      <c r="T9" s="50">
        <f t="shared" si="4"/>
        <v>0</v>
      </c>
      <c r="U9" s="54">
        <v>178</v>
      </c>
      <c r="V9" s="55"/>
      <c r="W9" s="55">
        <v>5</v>
      </c>
      <c r="X9" s="55">
        <v>15</v>
      </c>
      <c r="Y9" s="55">
        <v>61</v>
      </c>
      <c r="Z9" s="100">
        <f t="shared" si="5"/>
        <v>0.76447876447876451</v>
      </c>
      <c r="AA9" s="101">
        <f t="shared" si="6"/>
        <v>5.7915057915057917E-2</v>
      </c>
      <c r="AB9" s="54">
        <v>93</v>
      </c>
      <c r="AC9" s="55"/>
      <c r="AD9" s="55">
        <v>3</v>
      </c>
      <c r="AE9" s="55">
        <v>92</v>
      </c>
      <c r="AF9" s="55">
        <v>71</v>
      </c>
      <c r="AG9" s="100">
        <f t="shared" si="7"/>
        <v>0.72586872586872586</v>
      </c>
      <c r="AH9" s="50">
        <f t="shared" si="8"/>
        <v>0.35521235521235522</v>
      </c>
      <c r="AI9" s="54">
        <v>18</v>
      </c>
      <c r="AJ9" s="55"/>
      <c r="AK9" s="55">
        <v>4</v>
      </c>
      <c r="AL9" s="55">
        <v>166</v>
      </c>
      <c r="AM9" s="55">
        <f>F9-(AI9+AK9+AL9)</f>
        <v>71</v>
      </c>
      <c r="AN9" s="100">
        <f t="shared" si="9"/>
        <v>0.72586872586872586</v>
      </c>
      <c r="AO9" s="101">
        <f t="shared" si="10"/>
        <v>0.64092664092664098</v>
      </c>
      <c r="AP9" s="54">
        <v>7</v>
      </c>
      <c r="AQ9" s="55"/>
      <c r="AR9" s="55"/>
      <c r="AS9" s="55">
        <v>215</v>
      </c>
      <c r="AT9" s="55">
        <f>F9-AP9-AQ9-AR9-AS9</f>
        <v>37</v>
      </c>
      <c r="AU9" s="49">
        <f t="shared" si="11"/>
        <v>0.8571428571428571</v>
      </c>
      <c r="AV9" s="50">
        <f t="shared" si="12"/>
        <v>0.83011583011583012</v>
      </c>
      <c r="AW9" s="54">
        <v>1</v>
      </c>
      <c r="AX9" s="55"/>
      <c r="AY9" s="55"/>
      <c r="AZ9" s="55">
        <v>182</v>
      </c>
      <c r="BA9" s="55">
        <f>F9-AZ9-AW9</f>
        <v>76</v>
      </c>
      <c r="BB9" s="100">
        <f t="shared" si="13"/>
        <v>0.70656370656370659</v>
      </c>
      <c r="BC9" s="101">
        <f t="shared" si="14"/>
        <v>0.70270270270270274</v>
      </c>
      <c r="BD9" s="54">
        <v>2</v>
      </c>
      <c r="BE9" s="55"/>
      <c r="BF9" s="55"/>
      <c r="BG9" s="55">
        <v>182</v>
      </c>
      <c r="BH9" s="55">
        <f>F9-BD9-BG9</f>
        <v>75</v>
      </c>
      <c r="BI9" s="100">
        <f t="shared" si="15"/>
        <v>0.71042471042471045</v>
      </c>
      <c r="BJ9" s="50">
        <f t="shared" si="16"/>
        <v>0.70270270270270274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0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313</v>
      </c>
      <c r="D10" s="53">
        <v>2</v>
      </c>
      <c r="E10" s="53">
        <v>1</v>
      </c>
      <c r="F10" s="48">
        <v>310</v>
      </c>
      <c r="G10" s="54">
        <v>265</v>
      </c>
      <c r="H10" s="55"/>
      <c r="I10" s="55">
        <v>15</v>
      </c>
      <c r="J10" s="55"/>
      <c r="K10" s="55">
        <v>30</v>
      </c>
      <c r="L10" s="59">
        <f t="shared" si="1"/>
        <v>0.90322580645161288</v>
      </c>
      <c r="M10" s="60">
        <f t="shared" si="2"/>
        <v>0</v>
      </c>
      <c r="N10" s="55">
        <v>236</v>
      </c>
      <c r="O10" s="55"/>
      <c r="P10" s="55">
        <v>9</v>
      </c>
      <c r="Q10" s="55"/>
      <c r="R10" s="55">
        <v>65</v>
      </c>
      <c r="S10" s="56">
        <f t="shared" si="3"/>
        <v>0.79032258064516125</v>
      </c>
      <c r="T10" s="50">
        <f t="shared" si="4"/>
        <v>0</v>
      </c>
      <c r="U10" s="54">
        <v>226</v>
      </c>
      <c r="V10" s="55"/>
      <c r="W10" s="55">
        <v>6</v>
      </c>
      <c r="X10" s="55">
        <v>5</v>
      </c>
      <c r="Y10" s="55">
        <v>73</v>
      </c>
      <c r="Z10" s="56">
        <f t="shared" si="5"/>
        <v>0.76451612903225807</v>
      </c>
      <c r="AA10" s="57">
        <f t="shared" si="6"/>
        <v>1.6129032258064516E-2</v>
      </c>
      <c r="AB10" s="55">
        <v>131</v>
      </c>
      <c r="AC10" s="55"/>
      <c r="AD10" s="55">
        <v>7</v>
      </c>
      <c r="AE10" s="55">
        <v>93</v>
      </c>
      <c r="AF10" s="55">
        <f>F10-(AB10+AD10+AE10)</f>
        <v>79</v>
      </c>
      <c r="AG10" s="56">
        <f t="shared" si="7"/>
        <v>0.74516129032258061</v>
      </c>
      <c r="AH10" s="50">
        <f t="shared" si="8"/>
        <v>0.3</v>
      </c>
      <c r="AI10" s="54">
        <v>29</v>
      </c>
      <c r="AJ10" s="55"/>
      <c r="AK10" s="55">
        <v>3</v>
      </c>
      <c r="AL10" s="55">
        <v>192</v>
      </c>
      <c r="AM10" s="55">
        <f>F10-AI10-AJ10-AK10-AL10</f>
        <v>86</v>
      </c>
      <c r="AN10" s="56">
        <f t="shared" si="9"/>
        <v>0.72258064516129028</v>
      </c>
      <c r="AO10" s="57">
        <f t="shared" si="10"/>
        <v>0.61935483870967745</v>
      </c>
      <c r="AP10" s="54">
        <v>6</v>
      </c>
      <c r="AQ10" s="55"/>
      <c r="AR10" s="55">
        <v>1</v>
      </c>
      <c r="AS10" s="55">
        <v>217</v>
      </c>
      <c r="AT10" s="55">
        <f>F10-AS10-AR10-AP10</f>
        <v>86</v>
      </c>
      <c r="AU10" s="100">
        <f t="shared" si="11"/>
        <v>0.72258064516129028</v>
      </c>
      <c r="AV10" s="50">
        <f t="shared" si="12"/>
        <v>0.7</v>
      </c>
      <c r="AW10" s="54">
        <v>3</v>
      </c>
      <c r="AX10" s="55"/>
      <c r="AY10" s="55"/>
      <c r="AZ10" s="55">
        <v>219</v>
      </c>
      <c r="BA10" s="55">
        <f>F10-AW10-AZ10</f>
        <v>88</v>
      </c>
      <c r="BB10" s="56">
        <f t="shared" si="13"/>
        <v>0.71612903225806457</v>
      </c>
      <c r="BC10" s="57">
        <f t="shared" si="14"/>
        <v>0.70645161290322578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56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293</v>
      </c>
      <c r="D11" s="53"/>
      <c r="E11" s="53"/>
      <c r="F11" s="48">
        <v>293</v>
      </c>
      <c r="G11" s="54">
        <v>245</v>
      </c>
      <c r="H11" s="55"/>
      <c r="I11" s="55">
        <v>19</v>
      </c>
      <c r="J11" s="55"/>
      <c r="K11" s="55">
        <v>29</v>
      </c>
      <c r="L11" s="59">
        <f t="shared" si="1"/>
        <v>0.90102389078498291</v>
      </c>
      <c r="M11" s="60">
        <f t="shared" si="2"/>
        <v>0</v>
      </c>
      <c r="N11" s="55">
        <v>216</v>
      </c>
      <c r="O11" s="55"/>
      <c r="P11" s="55">
        <v>15</v>
      </c>
      <c r="Q11" s="55"/>
      <c r="R11" s="55">
        <v>62</v>
      </c>
      <c r="S11" s="56">
        <f t="shared" si="3"/>
        <v>0.78839590443686003</v>
      </c>
      <c r="T11" s="50">
        <f t="shared" si="4"/>
        <v>0</v>
      </c>
      <c r="U11" s="54">
        <v>211</v>
      </c>
      <c r="V11" s="55"/>
      <c r="W11" s="55">
        <v>2</v>
      </c>
      <c r="X11" s="55">
        <v>1</v>
      </c>
      <c r="Y11" s="55">
        <f>F11-(U11+W11+X11)</f>
        <v>79</v>
      </c>
      <c r="Z11" s="56">
        <f t="shared" si="5"/>
        <v>0.7303754266211604</v>
      </c>
      <c r="AA11" s="57">
        <f t="shared" si="6"/>
        <v>3.4129692832764505E-3</v>
      </c>
      <c r="AB11" s="55">
        <v>95</v>
      </c>
      <c r="AC11" s="55"/>
      <c r="AD11" s="55">
        <v>1</v>
      </c>
      <c r="AE11" s="55">
        <v>109</v>
      </c>
      <c r="AF11" s="55">
        <f>F11-AB11-AC11-AD11-AE11</f>
        <v>88</v>
      </c>
      <c r="AG11" s="56">
        <f t="shared" si="7"/>
        <v>0.69965870307167233</v>
      </c>
      <c r="AH11" s="50">
        <f t="shared" si="8"/>
        <v>0.37201365187713309</v>
      </c>
      <c r="AI11" s="54">
        <v>15</v>
      </c>
      <c r="AJ11" s="55"/>
      <c r="AK11" s="55"/>
      <c r="AL11" s="55">
        <v>191</v>
      </c>
      <c r="AM11" s="55">
        <f>F11-AL11-AI11</f>
        <v>87</v>
      </c>
      <c r="AN11" s="56">
        <f t="shared" si="9"/>
        <v>0.70307167235494883</v>
      </c>
      <c r="AO11" s="57">
        <f t="shared" si="10"/>
        <v>0.65187713310580209</v>
      </c>
      <c r="AP11" s="55">
        <v>3</v>
      </c>
      <c r="AQ11" s="55"/>
      <c r="AR11" s="55"/>
      <c r="AS11" s="55">
        <v>200</v>
      </c>
      <c r="AT11" s="55">
        <f>F11-AP11-AS11</f>
        <v>90</v>
      </c>
      <c r="AU11" s="56">
        <f t="shared" si="11"/>
        <v>0.69283276450511944</v>
      </c>
      <c r="AV11" s="50">
        <f t="shared" si="12"/>
        <v>0.68259385665529015</v>
      </c>
      <c r="AW11" s="54"/>
      <c r="AX11" s="55"/>
      <c r="AY11" s="55"/>
      <c r="AZ11" s="55"/>
      <c r="BA11" s="55"/>
      <c r="BB11" s="56">
        <f t="shared" si="13"/>
        <v>0</v>
      </c>
      <c r="BC11" s="57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6">
        <f t="shared" si="17"/>
        <v>0</v>
      </c>
      <c r="BQ11" s="57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6">
        <f t="shared" si="21"/>
        <v>0</v>
      </c>
      <c r="CE11" s="57">
        <f t="shared" si="22"/>
        <v>0</v>
      </c>
      <c r="CF11" s="54"/>
      <c r="CG11" s="55"/>
      <c r="CH11" s="55"/>
      <c r="CI11" s="55"/>
      <c r="CJ11" s="55"/>
      <c r="CK11" s="56">
        <f t="shared" si="23"/>
        <v>0</v>
      </c>
      <c r="CL11" s="56">
        <f t="shared" si="24"/>
        <v>0</v>
      </c>
    </row>
    <row r="12" spans="1:90" s="52" customFormat="1" ht="14" x14ac:dyDescent="0.15">
      <c r="B12" s="47" t="s">
        <v>68</v>
      </c>
      <c r="C12" s="53">
        <v>355</v>
      </c>
      <c r="D12" s="53"/>
      <c r="E12" s="53"/>
      <c r="F12" s="48">
        <v>355</v>
      </c>
      <c r="G12" s="65">
        <v>305</v>
      </c>
      <c r="H12" s="66"/>
      <c r="I12" s="66">
        <v>15</v>
      </c>
      <c r="J12" s="66"/>
      <c r="K12" s="66">
        <v>35</v>
      </c>
      <c r="L12" s="68">
        <f>IF($F12="","",((G12+H12+I12+J12)/$F12))</f>
        <v>0.90140845070422537</v>
      </c>
      <c r="M12" s="69">
        <f>IF($F12="","",(J12/$F12))</f>
        <v>0</v>
      </c>
      <c r="N12" s="55">
        <v>274</v>
      </c>
      <c r="O12" s="55"/>
      <c r="P12" s="55">
        <v>8</v>
      </c>
      <c r="Q12" s="55"/>
      <c r="R12" s="55">
        <f>F12-(N12+P12)</f>
        <v>73</v>
      </c>
      <c r="S12" s="56">
        <f>IF($F12="","",((N12+O12+P12+Q12)/$F12))</f>
        <v>0.79436619718309864</v>
      </c>
      <c r="T12" s="50">
        <f>IF($F12="","",(Q12/$F12))</f>
        <v>0</v>
      </c>
      <c r="U12" s="65">
        <v>258</v>
      </c>
      <c r="V12" s="66"/>
      <c r="W12" s="66">
        <v>3</v>
      </c>
      <c r="X12" s="66">
        <v>4</v>
      </c>
      <c r="Y12" s="66">
        <f>F12-U12-V12-W12-X12</f>
        <v>90</v>
      </c>
      <c r="Z12" s="68">
        <f>IF($F12="","",((U12+V12+W12+X12)/$F12))</f>
        <v>0.74647887323943662</v>
      </c>
      <c r="AA12" s="69">
        <f>IF($F12="","",(X12/$F12))</f>
        <v>1.1267605633802818E-2</v>
      </c>
      <c r="AB12" s="55">
        <v>112</v>
      </c>
      <c r="AC12" s="55"/>
      <c r="AD12" s="55">
        <v>7</v>
      </c>
      <c r="AE12" s="55">
        <v>137</v>
      </c>
      <c r="AF12" s="55">
        <f>F12-AE12-AD12-AB12</f>
        <v>99</v>
      </c>
      <c r="AG12" s="56">
        <f>IF($F12="","",((AB12+AC12+AD12+AE12)/$F12))</f>
        <v>0.72112676056338032</v>
      </c>
      <c r="AH12" s="50">
        <f>IF($F12="","",(AE12/$F12))</f>
        <v>0.38591549295774646</v>
      </c>
      <c r="AI12" s="65">
        <v>26</v>
      </c>
      <c r="AJ12" s="66"/>
      <c r="AK12" s="66">
        <v>1</v>
      </c>
      <c r="AL12" s="66">
        <v>221</v>
      </c>
      <c r="AM12" s="66">
        <f>F12-AI12-AK12-AL12</f>
        <v>107</v>
      </c>
      <c r="AN12" s="68">
        <f>IF($F12="","",((AI12+AJ12+AK12+AL12)/$F12))</f>
        <v>0.69859154929577461</v>
      </c>
      <c r="AO12" s="69">
        <f>IF($F12="","",(AL12/$F12))</f>
        <v>0.62253521126760558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65"/>
      <c r="AX12" s="66"/>
      <c r="AY12" s="66"/>
      <c r="AZ12" s="66"/>
      <c r="BA12" s="66"/>
      <c r="BB12" s="68">
        <f>IF($F12="","",((AW12+AX12+AY12+AZ12)/$F12))</f>
        <v>0</v>
      </c>
      <c r="BC12" s="69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65"/>
      <c r="BL12" s="66"/>
      <c r="BM12" s="66"/>
      <c r="BN12" s="66"/>
      <c r="BO12" s="66"/>
      <c r="BP12" s="68">
        <f>IF($F12="","",((BK12+BL12+BM12+BN12)/$F12))</f>
        <v>0</v>
      </c>
      <c r="BQ12" s="69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65"/>
      <c r="BZ12" s="66"/>
      <c r="CA12" s="66"/>
      <c r="CB12" s="66"/>
      <c r="CC12" s="66"/>
      <c r="CD12" s="68">
        <f t="shared" si="21"/>
        <v>0</v>
      </c>
      <c r="CE12" s="69">
        <f t="shared" si="22"/>
        <v>0</v>
      </c>
      <c r="CF12" s="65"/>
      <c r="CG12" s="66"/>
      <c r="CH12" s="66"/>
      <c r="CI12" s="66"/>
      <c r="CJ12" s="66"/>
      <c r="CK12" s="68">
        <f t="shared" si="23"/>
        <v>0</v>
      </c>
      <c r="CL12" s="67">
        <f t="shared" si="24"/>
        <v>0</v>
      </c>
    </row>
    <row r="13" spans="1:90" s="52" customFormat="1" ht="14" x14ac:dyDescent="0.15">
      <c r="B13" s="47" t="s">
        <v>70</v>
      </c>
      <c r="C13" s="53">
        <v>301</v>
      </c>
      <c r="D13" s="53"/>
      <c r="E13" s="53"/>
      <c r="F13" s="48">
        <v>301</v>
      </c>
      <c r="G13" s="65">
        <v>259</v>
      </c>
      <c r="H13" s="66"/>
      <c r="I13" s="66">
        <v>17</v>
      </c>
      <c r="J13" s="66"/>
      <c r="K13" s="66">
        <f>F13-(G13+I13)</f>
        <v>25</v>
      </c>
      <c r="L13" s="68">
        <f>IF($F13="","",((G13+H13+I13+J13)/$F13))</f>
        <v>0.9169435215946844</v>
      </c>
      <c r="M13" s="69">
        <f>IF($F13="","",(J13/$F13))</f>
        <v>0</v>
      </c>
      <c r="N13" s="55">
        <v>230</v>
      </c>
      <c r="O13" s="55"/>
      <c r="P13" s="55">
        <v>11</v>
      </c>
      <c r="Q13" s="55"/>
      <c r="R13" s="55">
        <f>F13-N13-O13-P13-Q13</f>
        <v>60</v>
      </c>
      <c r="S13" s="56">
        <f>IF($F13="","",((N13+O13+P13+Q13)/$F13))</f>
        <v>0.80066445182724255</v>
      </c>
      <c r="T13" s="50">
        <f>IF($F13="","",(Q13/$F13))</f>
        <v>0</v>
      </c>
      <c r="U13" s="65">
        <v>216</v>
      </c>
      <c r="V13" s="66"/>
      <c r="W13" s="66">
        <v>6</v>
      </c>
      <c r="X13" s="66">
        <v>9</v>
      </c>
      <c r="Y13" s="66">
        <f>F13-X13-W13-U13</f>
        <v>70</v>
      </c>
      <c r="Z13" s="68">
        <f>IF($F13="","",((U13+V13+W13+X13)/$F13))</f>
        <v>0.76744186046511631</v>
      </c>
      <c r="AA13" s="69">
        <f>IF($F13="","",(X13/$F13))</f>
        <v>2.9900332225913623E-2</v>
      </c>
      <c r="AB13" s="55">
        <v>103</v>
      </c>
      <c r="AC13" s="55"/>
      <c r="AD13" s="55">
        <v>5</v>
      </c>
      <c r="AE13" s="55">
        <v>110</v>
      </c>
      <c r="AF13" s="55">
        <f>F13-AB13-AD13-AE13</f>
        <v>83</v>
      </c>
      <c r="AG13" s="56">
        <f>IF($F13="","",((AB13+AC13+AD13+AE13)/$F13))</f>
        <v>0.72425249169435213</v>
      </c>
      <c r="AH13" s="50">
        <f>IF($F13="","",(AE13/$F13))</f>
        <v>0.36544850498338871</v>
      </c>
      <c r="AI13" s="65"/>
      <c r="AJ13" s="66"/>
      <c r="AK13" s="66"/>
      <c r="AL13" s="66"/>
      <c r="AM13" s="66"/>
      <c r="AN13" s="68">
        <f>IF($F13="","",((AI13+AJ13+AK13+AL13)/$F13))</f>
        <v>0</v>
      </c>
      <c r="AO13" s="69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65"/>
      <c r="AX13" s="66"/>
      <c r="AY13" s="66"/>
      <c r="AZ13" s="66"/>
      <c r="BA13" s="66"/>
      <c r="BB13" s="68">
        <f>IF($F13="","",((AW13+AX13+AY13+AZ13)/$F13))</f>
        <v>0</v>
      </c>
      <c r="BC13" s="69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65"/>
      <c r="BL13" s="66"/>
      <c r="BM13" s="66"/>
      <c r="BN13" s="66"/>
      <c r="BO13" s="66"/>
      <c r="BP13" s="68">
        <f>IF($F13="","",((BK13+BL13+BM13+BN13)/$F13))</f>
        <v>0</v>
      </c>
      <c r="BQ13" s="69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65"/>
      <c r="BZ13" s="66"/>
      <c r="CA13" s="66"/>
      <c r="CB13" s="66"/>
      <c r="CC13" s="66"/>
      <c r="CD13" s="68">
        <f>IF($F13="","",((BY13+BZ13+CA13+CB13)/$F13))</f>
        <v>0</v>
      </c>
      <c r="CE13" s="69">
        <f>IF($F13="","",(CB13/$F13))</f>
        <v>0</v>
      </c>
      <c r="CF13" s="65"/>
      <c r="CG13" s="66"/>
      <c r="CH13" s="66"/>
      <c r="CI13" s="66"/>
      <c r="CJ13" s="66"/>
      <c r="CK13" s="67">
        <f t="shared" si="23"/>
        <v>0</v>
      </c>
      <c r="CL13" s="59">
        <f t="shared" si="24"/>
        <v>0</v>
      </c>
    </row>
    <row r="14" spans="1:90" s="52" customFormat="1" ht="14" x14ac:dyDescent="0.15">
      <c r="B14" s="47" t="s">
        <v>72</v>
      </c>
      <c r="C14" s="53">
        <v>339</v>
      </c>
      <c r="D14" s="53"/>
      <c r="E14" s="53"/>
      <c r="F14" s="48">
        <v>339</v>
      </c>
      <c r="G14" s="54">
        <v>305</v>
      </c>
      <c r="H14" s="55"/>
      <c r="I14" s="55">
        <v>7</v>
      </c>
      <c r="J14" s="55"/>
      <c r="K14" s="55">
        <f>F14-(G14+I14+J14)</f>
        <v>27</v>
      </c>
      <c r="L14" s="59">
        <f>IF($F14="","",((G14+H14+I14+J14)/$F14))</f>
        <v>0.92035398230088494</v>
      </c>
      <c r="M14" s="60">
        <f>IF($F14="","",(J14/$F14))</f>
        <v>0</v>
      </c>
      <c r="N14" s="55">
        <v>274</v>
      </c>
      <c r="O14" s="55"/>
      <c r="P14" s="55">
        <v>9</v>
      </c>
      <c r="Q14" s="55"/>
      <c r="R14" s="55">
        <f>F14-P14-N14</f>
        <v>56</v>
      </c>
      <c r="S14" s="56">
        <f>IF($F14="","",((N14+O14+P14+Q14)/$F14))</f>
        <v>0.83480825958702065</v>
      </c>
      <c r="T14" s="50">
        <f>IF($F14="","",(Q14/$F14))</f>
        <v>0</v>
      </c>
      <c r="U14" s="54">
        <v>256</v>
      </c>
      <c r="V14" s="55"/>
      <c r="W14" s="55">
        <v>4</v>
      </c>
      <c r="X14" s="55">
        <v>5</v>
      </c>
      <c r="Y14" s="55">
        <f>F14-U14-W14-X14</f>
        <v>74</v>
      </c>
      <c r="Z14" s="59">
        <f>IF($F14="","",((U14+V14+W14+X14)/$F14))</f>
        <v>0.78171091445427732</v>
      </c>
      <c r="AA14" s="60">
        <f>IF($F14="","",(X14/$F14))</f>
        <v>1.4749262536873156E-2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9">
        <f>IF($F14="","",((BY14+BZ14+CA14+CB14)/$F14))</f>
        <v>0</v>
      </c>
      <c r="CE14" s="60">
        <f>IF($F14="","",(CB14/$F14))</f>
        <v>0</v>
      </c>
      <c r="CF14" s="55"/>
      <c r="CG14" s="55"/>
      <c r="CH14" s="55"/>
      <c r="CI14" s="55"/>
      <c r="CJ14" s="55"/>
      <c r="CK14" s="56">
        <f>IF($F14="","",((CF14+CG14+CH14+CI14)/$F14))</f>
        <v>0</v>
      </c>
      <c r="CL14" s="49">
        <f>IF($F14="","",(CI14/$F14))</f>
        <v>0</v>
      </c>
    </row>
    <row r="15" spans="1:90" s="52" customFormat="1" ht="14" x14ac:dyDescent="0.15">
      <c r="B15" s="47" t="s">
        <v>73</v>
      </c>
      <c r="C15" s="53">
        <v>336</v>
      </c>
      <c r="D15" s="53">
        <v>2</v>
      </c>
      <c r="E15" s="53"/>
      <c r="F15" s="48">
        <v>334</v>
      </c>
      <c r="G15" s="83">
        <v>292</v>
      </c>
      <c r="H15" s="84"/>
      <c r="I15" s="84">
        <v>14</v>
      </c>
      <c r="J15" s="84"/>
      <c r="K15" s="84">
        <f>F15-(G15+I15+J15)</f>
        <v>28</v>
      </c>
      <c r="L15" s="85">
        <f>IF($F15="","",((G15+H15+I15+J15)/$F15))</f>
        <v>0.91616766467065869</v>
      </c>
      <c r="M15" s="86">
        <f>IF($F15="","",(J15/$F15))</f>
        <v>0</v>
      </c>
      <c r="N15" s="55">
        <v>260</v>
      </c>
      <c r="O15" s="55"/>
      <c r="P15" s="55">
        <v>3</v>
      </c>
      <c r="Q15" s="55"/>
      <c r="R15" s="55">
        <f>F15-N15-P15</f>
        <v>71</v>
      </c>
      <c r="S15" s="56">
        <f>IF($F15="","",((N15+O15+P15+Q15)/$F15))</f>
        <v>0.78742514970059885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83"/>
      <c r="BZ15" s="84"/>
      <c r="CA15" s="84"/>
      <c r="CB15" s="84"/>
      <c r="CC15" s="84"/>
      <c r="CD15" s="85">
        <f>IF($F15="","",((BY15+BZ15+CA15+CB15)/$F15))</f>
        <v>0</v>
      </c>
      <c r="CE15" s="86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59">
        <f>IF($F15="","",(CI15/$F15))</f>
        <v>0</v>
      </c>
    </row>
    <row r="16" spans="1:90" s="52" customFormat="1" ht="14" x14ac:dyDescent="0.15">
      <c r="B16" s="47" t="s">
        <v>74</v>
      </c>
      <c r="C16" s="53">
        <v>323</v>
      </c>
      <c r="D16" s="53"/>
      <c r="E16" s="53"/>
      <c r="F16" s="48">
        <f>C16-D16-E16</f>
        <v>323</v>
      </c>
      <c r="G16" s="93">
        <v>280</v>
      </c>
      <c r="H16" s="70"/>
      <c r="I16" s="70">
        <v>10</v>
      </c>
      <c r="J16" s="70"/>
      <c r="K16" s="70">
        <f>F16-(G16+I16+J16)</f>
        <v>33</v>
      </c>
      <c r="L16" s="71">
        <f>IF($F16="","",((G16+H16+I16+J16)/$F16))</f>
        <v>0.89783281733746134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71">
        <f>IF($F16="","",((BY16+BZ16+CA16+CB16)/$F16))</f>
        <v>0</v>
      </c>
      <c r="CE16" s="72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59">
        <f>IF($F16="","",(CI16/$F16))</f>
        <v>0</v>
      </c>
    </row>
    <row r="17" spans="2:90" x14ac:dyDescent="0.15">
      <c r="B17" s="27"/>
      <c r="C17" s="28"/>
      <c r="D17" s="28"/>
      <c r="E17" s="28"/>
      <c r="F17" s="64"/>
      <c r="G17" s="27"/>
      <c r="H17" s="27"/>
      <c r="I17" s="27"/>
      <c r="J17" s="27"/>
      <c r="K17" s="27"/>
      <c r="L17" s="29"/>
      <c r="M17" s="29"/>
      <c r="N17" s="33"/>
      <c r="O17" s="33"/>
      <c r="P17" s="33"/>
      <c r="Q17" s="33"/>
      <c r="R17" s="33"/>
      <c r="S17" s="35"/>
      <c r="T17" s="34"/>
      <c r="U17" s="27"/>
      <c r="V17" s="27"/>
      <c r="W17" s="27"/>
      <c r="X17" s="27"/>
      <c r="Y17" s="27"/>
      <c r="Z17" s="30"/>
      <c r="AA17" s="30"/>
      <c r="AB17" s="33"/>
      <c r="AC17" s="33"/>
      <c r="AD17" s="33"/>
      <c r="AE17" s="33"/>
      <c r="AF17" s="33"/>
      <c r="AG17" s="35"/>
      <c r="AH17" s="34"/>
      <c r="AI17" s="27"/>
      <c r="AJ17" s="27"/>
      <c r="AK17" s="27"/>
      <c r="AL17" s="27"/>
      <c r="AM17" s="27"/>
      <c r="AN17" s="30"/>
      <c r="AO17" s="30"/>
      <c r="AP17" s="33"/>
      <c r="AQ17" s="33"/>
      <c r="AR17" s="33"/>
      <c r="AS17" s="33"/>
      <c r="AT17" s="33"/>
      <c r="AU17" s="35"/>
      <c r="AV17" s="34"/>
      <c r="AW17" s="27"/>
      <c r="AX17" s="27"/>
      <c r="AY17" s="27"/>
      <c r="AZ17" s="27"/>
      <c r="BA17" s="27"/>
      <c r="BB17" s="30"/>
      <c r="BC17" s="30"/>
      <c r="BD17" s="33"/>
      <c r="BE17" s="33"/>
      <c r="BF17" s="33"/>
      <c r="BG17" s="33"/>
      <c r="BH17" s="33"/>
      <c r="BI17" s="35"/>
      <c r="BJ17" s="34"/>
      <c r="BK17" s="27"/>
      <c r="BL17" s="27"/>
      <c r="BM17" s="27"/>
      <c r="BN17" s="27"/>
      <c r="BO17" s="27"/>
      <c r="BP17" s="30"/>
      <c r="BQ17" s="30"/>
      <c r="BR17" s="33"/>
      <c r="BS17" s="33"/>
      <c r="BT17" s="33"/>
      <c r="BU17" s="33"/>
      <c r="BV17" s="33"/>
      <c r="BW17" s="35"/>
      <c r="BX17" s="34"/>
    </row>
    <row r="18" spans="2:90" ht="16" customHeight="1" x14ac:dyDescent="0.15">
      <c r="B18" t="str">
        <f>"Transfer Retention - "&amp;$A$1</f>
        <v>Transfer Retention - Male</v>
      </c>
    </row>
    <row r="19" spans="2:90" s="36" customFormat="1" ht="16.25" customHeigh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5">F21+D21+E21</f>
        <v>101</v>
      </c>
      <c r="D21" s="53"/>
      <c r="E21" s="53"/>
      <c r="F21" s="48">
        <v>101</v>
      </c>
      <c r="G21" s="54">
        <v>89</v>
      </c>
      <c r="H21" s="55"/>
      <c r="I21" s="55">
        <v>2</v>
      </c>
      <c r="J21" s="55"/>
      <c r="K21" s="55">
        <v>10</v>
      </c>
      <c r="L21" s="49">
        <f t="shared" ref="L21:L27" si="26">IF($F21="","",((G21+H21+I21+J21)/$F21))</f>
        <v>0.90099009900990101</v>
      </c>
      <c r="M21" s="50">
        <f t="shared" ref="M21:M27" si="27">IF($F21="","",(J21/$F21))</f>
        <v>0</v>
      </c>
      <c r="N21" s="54">
        <v>75</v>
      </c>
      <c r="O21" s="55"/>
      <c r="P21" s="55"/>
      <c r="Q21" s="55">
        <v>14</v>
      </c>
      <c r="R21" s="55">
        <v>12</v>
      </c>
      <c r="S21" s="49">
        <f t="shared" ref="S21:S27" si="28">IF($F21="","",((N21+O21+P21+Q21)/$F21))</f>
        <v>0.88118811881188119</v>
      </c>
      <c r="T21" s="50">
        <f t="shared" ref="T21:T27" si="29">IF($F21="","",(Q21/$F21))</f>
        <v>0.13861386138613863</v>
      </c>
      <c r="U21" s="54">
        <v>45</v>
      </c>
      <c r="V21" s="55"/>
      <c r="W21" s="55">
        <v>1</v>
      </c>
      <c r="X21" s="55">
        <v>34</v>
      </c>
      <c r="Y21" s="55">
        <v>21</v>
      </c>
      <c r="Z21" s="49">
        <f t="shared" ref="Z21:Z27" si="30">IF($F21="","",((U21+V21+W21+X21)/$F21))</f>
        <v>0.79207920792079212</v>
      </c>
      <c r="AA21" s="50">
        <f t="shared" ref="AA21:AA27" si="31">IF($F21="","",(X21/$F21))</f>
        <v>0.33663366336633666</v>
      </c>
      <c r="AB21" s="54">
        <v>20</v>
      </c>
      <c r="AC21" s="55"/>
      <c r="AD21" s="55">
        <v>2</v>
      </c>
      <c r="AE21" s="55">
        <v>62</v>
      </c>
      <c r="AF21" s="55">
        <v>17</v>
      </c>
      <c r="AG21" s="49">
        <f t="shared" ref="AG21:AG27" si="32">IF($F21="","",((AB21+AC21+AD21+AE21)/$F21))</f>
        <v>0.83168316831683164</v>
      </c>
      <c r="AH21" s="50">
        <f t="shared" ref="AH21:AH27" si="33">IF($F21="","",(AE21/$F21))</f>
        <v>0.61386138613861385</v>
      </c>
      <c r="AI21" s="54">
        <v>2</v>
      </c>
      <c r="AJ21" s="55"/>
      <c r="AK21" s="55"/>
      <c r="AL21" s="55">
        <v>82</v>
      </c>
      <c r="AM21" s="55">
        <v>17</v>
      </c>
      <c r="AN21" s="49">
        <f t="shared" ref="AN21:AN27" si="34">IF($F21="","",((AI21+AJ21+AK21+AL21)/$F21))</f>
        <v>0.83168316831683164</v>
      </c>
      <c r="AO21" s="50">
        <f t="shared" ref="AO21:AO27" si="35">IF($F21="","",(AL21/$F21))</f>
        <v>0.81188118811881194</v>
      </c>
      <c r="AP21" s="54">
        <v>1</v>
      </c>
      <c r="AQ21" s="55"/>
      <c r="AR21" s="55">
        <v>1</v>
      </c>
      <c r="AS21" s="55">
        <v>83</v>
      </c>
      <c r="AT21" s="55">
        <v>16</v>
      </c>
      <c r="AU21" s="49">
        <f t="shared" ref="AU21:AU27" si="36">IF($F21="","",((AP21+AQ21+AR21+AS21)/$F21))</f>
        <v>0.84158415841584155</v>
      </c>
      <c r="AV21" s="50">
        <f t="shared" ref="AV21:AV27" si="37">IF($F21="","",(AS21/$F21))</f>
        <v>0.82178217821782173</v>
      </c>
      <c r="AW21" s="54"/>
      <c r="AX21" s="55"/>
      <c r="AY21" s="55"/>
      <c r="AZ21" s="55">
        <v>84</v>
      </c>
      <c r="BA21" s="55">
        <v>17</v>
      </c>
      <c r="BB21" s="49">
        <f t="shared" ref="BB21:BB32" si="38">IF($F21="","",((AW21+AX21+AY21+AZ21)/$F21))</f>
        <v>0.83168316831683164</v>
      </c>
      <c r="BC21" s="50">
        <f t="shared" ref="BC21:BC27" si="39">IF($F21="","",(AZ21/$F21))</f>
        <v>0.83168316831683164</v>
      </c>
      <c r="BD21" s="54"/>
      <c r="BE21" s="55"/>
      <c r="BF21" s="55"/>
      <c r="BG21" s="55">
        <v>84</v>
      </c>
      <c r="BH21" s="55">
        <v>17</v>
      </c>
      <c r="BI21" s="49">
        <f t="shared" ref="BI21:BI27" si="40">IF($F21="","",((BD21+BE21+BF21+BG21)/$F21))</f>
        <v>0.83168316831683164</v>
      </c>
      <c r="BJ21" s="50">
        <f t="shared" ref="BJ21:BJ27" si="41">IF($F21="","",(BG21/$F21))</f>
        <v>0.83168316831683164</v>
      </c>
      <c r="BK21" s="54"/>
      <c r="BL21" s="55"/>
      <c r="BM21" s="55"/>
      <c r="BN21" s="55">
        <v>84</v>
      </c>
      <c r="BO21" s="55">
        <v>17</v>
      </c>
      <c r="BP21" s="49">
        <f t="shared" ref="BP21:BP27" si="42">IF($F21="","",((BK21+BL21+BM21+BN21)/$F21))</f>
        <v>0.83168316831683164</v>
      </c>
      <c r="BQ21" s="50">
        <f t="shared" ref="BQ21:BQ27" si="43">IF($F21="","",(BN21/$F21))</f>
        <v>0.83168316831683164</v>
      </c>
      <c r="BR21" s="54"/>
      <c r="BS21" s="55"/>
      <c r="BT21" s="55"/>
      <c r="BU21" s="55">
        <v>84</v>
      </c>
      <c r="BV21" s="55">
        <v>17</v>
      </c>
      <c r="BW21" s="49">
        <f t="shared" ref="BW21:BW27" si="44">IF($F21="","",((BR21+BS21+BT21+BU21)/$F21))</f>
        <v>0.83168316831683164</v>
      </c>
      <c r="BX21" s="50">
        <f t="shared" ref="BX21:BX27" si="45">IF($F21="","",(BU21/$F21))</f>
        <v>0.83168316831683164</v>
      </c>
      <c r="BY21" s="54"/>
      <c r="BZ21" s="55"/>
      <c r="CA21" s="55"/>
      <c r="CB21" s="55">
        <v>84</v>
      </c>
      <c r="CC21" s="55">
        <v>17</v>
      </c>
      <c r="CD21" s="49">
        <f t="shared" ref="CD21:CD28" si="46">IF($F21="","",((BY21+BZ21+CA21+CB21)/$F21))</f>
        <v>0.83168316831683164</v>
      </c>
      <c r="CE21" s="50">
        <f t="shared" ref="CE21:CE28" si="47">IF($F21="","",(CB21/$F21))</f>
        <v>0.83168316831683164</v>
      </c>
      <c r="CF21" s="54"/>
      <c r="CG21" s="55"/>
      <c r="CH21" s="55"/>
      <c r="CI21" s="55">
        <v>84</v>
      </c>
      <c r="CJ21" s="55">
        <v>17</v>
      </c>
      <c r="CK21" s="49">
        <f t="shared" ref="CK21:CK29" si="48">IF($F21="","",((CF21+CG21+CH21+CI21)/$F21))</f>
        <v>0.83168316831683164</v>
      </c>
      <c r="CL21" s="49">
        <f t="shared" ref="CL21:CL29" si="49">IF($F21="","",(CI21/$F21))</f>
        <v>0.83168316831683164</v>
      </c>
    </row>
    <row r="22" spans="2:90" s="52" customFormat="1" ht="14" x14ac:dyDescent="0.15">
      <c r="B22" s="47" t="s">
        <v>25</v>
      </c>
      <c r="C22" s="53">
        <f t="shared" si="25"/>
        <v>137</v>
      </c>
      <c r="D22" s="53"/>
      <c r="E22" s="53"/>
      <c r="F22" s="48">
        <v>137</v>
      </c>
      <c r="G22" s="54">
        <v>109</v>
      </c>
      <c r="H22" s="55"/>
      <c r="I22" s="55">
        <v>3</v>
      </c>
      <c r="J22" s="55"/>
      <c r="K22" s="55">
        <v>25</v>
      </c>
      <c r="L22" s="49">
        <f t="shared" si="26"/>
        <v>0.81751824817518248</v>
      </c>
      <c r="M22" s="50">
        <f t="shared" si="27"/>
        <v>0</v>
      </c>
      <c r="N22" s="54">
        <v>85</v>
      </c>
      <c r="O22" s="55"/>
      <c r="P22" s="55">
        <v>2</v>
      </c>
      <c r="Q22" s="55">
        <v>16</v>
      </c>
      <c r="R22" s="55">
        <v>34</v>
      </c>
      <c r="S22" s="49">
        <f t="shared" si="28"/>
        <v>0.75182481751824815</v>
      </c>
      <c r="T22" s="50">
        <f t="shared" si="29"/>
        <v>0.11678832116788321</v>
      </c>
      <c r="U22" s="54">
        <v>49</v>
      </c>
      <c r="V22" s="55"/>
      <c r="W22" s="55">
        <v>3</v>
      </c>
      <c r="X22" s="55">
        <v>47</v>
      </c>
      <c r="Y22" s="55">
        <v>38</v>
      </c>
      <c r="Z22" s="49">
        <f t="shared" si="30"/>
        <v>0.72262773722627738</v>
      </c>
      <c r="AA22" s="50">
        <f t="shared" si="31"/>
        <v>0.34306569343065696</v>
      </c>
      <c r="AB22" s="54">
        <v>12</v>
      </c>
      <c r="AC22" s="55"/>
      <c r="AD22" s="55">
        <v>1</v>
      </c>
      <c r="AE22" s="55">
        <v>83</v>
      </c>
      <c r="AF22" s="55">
        <v>41</v>
      </c>
      <c r="AG22" s="49">
        <f t="shared" si="32"/>
        <v>0.7007299270072993</v>
      </c>
      <c r="AH22" s="50">
        <f t="shared" si="33"/>
        <v>0.6058394160583942</v>
      </c>
      <c r="AI22" s="54">
        <v>3</v>
      </c>
      <c r="AJ22" s="55"/>
      <c r="AK22" s="55"/>
      <c r="AL22" s="55">
        <v>93</v>
      </c>
      <c r="AM22" s="55">
        <v>41</v>
      </c>
      <c r="AN22" s="49">
        <f t="shared" si="34"/>
        <v>0.7007299270072993</v>
      </c>
      <c r="AO22" s="50">
        <f t="shared" si="35"/>
        <v>0.67883211678832112</v>
      </c>
      <c r="AP22" s="54">
        <v>3</v>
      </c>
      <c r="AQ22" s="55"/>
      <c r="AR22" s="55"/>
      <c r="AS22" s="55">
        <v>94</v>
      </c>
      <c r="AT22" s="55">
        <v>40</v>
      </c>
      <c r="AU22" s="49">
        <f t="shared" si="36"/>
        <v>0.70802919708029199</v>
      </c>
      <c r="AV22" s="50">
        <f t="shared" si="37"/>
        <v>0.68613138686131392</v>
      </c>
      <c r="AW22" s="54"/>
      <c r="AX22" s="55"/>
      <c r="AY22" s="55"/>
      <c r="AZ22" s="55">
        <v>96</v>
      </c>
      <c r="BA22" s="55">
        <v>41</v>
      </c>
      <c r="BB22" s="49">
        <f t="shared" si="38"/>
        <v>0.7007299270072993</v>
      </c>
      <c r="BC22" s="50">
        <f t="shared" si="39"/>
        <v>0.7007299270072993</v>
      </c>
      <c r="BD22" s="54"/>
      <c r="BE22" s="55"/>
      <c r="BF22" s="55"/>
      <c r="BG22" s="55">
        <v>96</v>
      </c>
      <c r="BH22" s="55">
        <v>41</v>
      </c>
      <c r="BI22" s="49">
        <f t="shared" si="40"/>
        <v>0.7007299270072993</v>
      </c>
      <c r="BJ22" s="50">
        <f t="shared" si="41"/>
        <v>0.7007299270072993</v>
      </c>
      <c r="BK22" s="54"/>
      <c r="BL22" s="55"/>
      <c r="BM22" s="55"/>
      <c r="BN22" s="55">
        <v>96</v>
      </c>
      <c r="BO22" s="55">
        <v>41</v>
      </c>
      <c r="BP22" s="49">
        <f t="shared" si="42"/>
        <v>0.7007299270072993</v>
      </c>
      <c r="BQ22" s="50">
        <f t="shared" si="43"/>
        <v>0.7007299270072993</v>
      </c>
      <c r="BR22" s="54"/>
      <c r="BS22" s="55"/>
      <c r="BT22" s="55"/>
      <c r="BU22" s="55">
        <v>96</v>
      </c>
      <c r="BV22" s="55">
        <v>41</v>
      </c>
      <c r="BW22" s="49">
        <f t="shared" si="44"/>
        <v>0.7007299270072993</v>
      </c>
      <c r="BX22" s="50">
        <f t="shared" si="45"/>
        <v>0.7007299270072993</v>
      </c>
      <c r="BY22" s="54"/>
      <c r="BZ22" s="55"/>
      <c r="CA22" s="55"/>
      <c r="CB22" s="55">
        <v>96</v>
      </c>
      <c r="CC22" s="55">
        <v>41</v>
      </c>
      <c r="CD22" s="49">
        <f t="shared" si="46"/>
        <v>0.7007299270072993</v>
      </c>
      <c r="CE22" s="50">
        <f t="shared" si="47"/>
        <v>0.7007299270072993</v>
      </c>
      <c r="CF22" s="54"/>
      <c r="CG22" s="55"/>
      <c r="CH22" s="55"/>
      <c r="CI22" s="55"/>
      <c r="CJ22" s="55"/>
      <c r="CK22" s="49">
        <f t="shared" si="48"/>
        <v>0</v>
      </c>
      <c r="CL22" s="49">
        <f t="shared" si="49"/>
        <v>0</v>
      </c>
    </row>
    <row r="23" spans="2:90" s="52" customFormat="1" ht="14" x14ac:dyDescent="0.15">
      <c r="B23" s="47" t="s">
        <v>26</v>
      </c>
      <c r="C23" s="53">
        <f t="shared" si="25"/>
        <v>111</v>
      </c>
      <c r="D23" s="53"/>
      <c r="E23" s="53"/>
      <c r="F23" s="48">
        <v>111</v>
      </c>
      <c r="G23" s="54">
        <v>88</v>
      </c>
      <c r="H23" s="55"/>
      <c r="I23" s="55"/>
      <c r="J23" s="55">
        <v>1</v>
      </c>
      <c r="K23" s="55">
        <v>22</v>
      </c>
      <c r="L23" s="49">
        <f t="shared" si="26"/>
        <v>0.80180180180180183</v>
      </c>
      <c r="M23" s="50">
        <f t="shared" si="27"/>
        <v>9.0090090090090089E-3</v>
      </c>
      <c r="N23" s="54">
        <v>72</v>
      </c>
      <c r="O23" s="55"/>
      <c r="P23" s="55">
        <v>6</v>
      </c>
      <c r="Q23" s="55">
        <v>7</v>
      </c>
      <c r="R23" s="55">
        <v>26</v>
      </c>
      <c r="S23" s="49">
        <f t="shared" si="28"/>
        <v>0.76576576576576572</v>
      </c>
      <c r="T23" s="50">
        <f t="shared" si="29"/>
        <v>6.3063063063063057E-2</v>
      </c>
      <c r="U23" s="54">
        <v>44</v>
      </c>
      <c r="V23" s="55"/>
      <c r="W23" s="55">
        <v>2</v>
      </c>
      <c r="X23" s="55">
        <v>34</v>
      </c>
      <c r="Y23" s="55">
        <v>31</v>
      </c>
      <c r="Z23" s="49">
        <f t="shared" si="30"/>
        <v>0.72072072072072069</v>
      </c>
      <c r="AA23" s="50">
        <f t="shared" si="31"/>
        <v>0.30630630630630629</v>
      </c>
      <c r="AB23" s="54">
        <v>13</v>
      </c>
      <c r="AC23" s="55"/>
      <c r="AD23" s="55">
        <v>1</v>
      </c>
      <c r="AE23" s="55">
        <v>61</v>
      </c>
      <c r="AF23" s="55">
        <v>36</v>
      </c>
      <c r="AG23" s="49">
        <f t="shared" si="32"/>
        <v>0.67567567567567566</v>
      </c>
      <c r="AH23" s="50">
        <f t="shared" si="33"/>
        <v>0.5495495495495496</v>
      </c>
      <c r="AI23" s="54">
        <v>3</v>
      </c>
      <c r="AJ23" s="55"/>
      <c r="AK23" s="55">
        <v>2</v>
      </c>
      <c r="AL23" s="55">
        <v>70</v>
      </c>
      <c r="AM23" s="55">
        <v>36</v>
      </c>
      <c r="AN23" s="49">
        <f t="shared" si="34"/>
        <v>0.67567567567567566</v>
      </c>
      <c r="AO23" s="50">
        <f t="shared" si="35"/>
        <v>0.63063063063063063</v>
      </c>
      <c r="AP23" s="54">
        <v>3</v>
      </c>
      <c r="AQ23" s="55"/>
      <c r="AR23" s="55"/>
      <c r="AS23" s="55">
        <v>72</v>
      </c>
      <c r="AT23" s="55">
        <v>36</v>
      </c>
      <c r="AU23" s="49">
        <f t="shared" si="36"/>
        <v>0.67567567567567566</v>
      </c>
      <c r="AV23" s="50">
        <f t="shared" si="37"/>
        <v>0.64864864864864868</v>
      </c>
      <c r="AW23" s="54"/>
      <c r="AX23" s="55"/>
      <c r="AY23" s="55"/>
      <c r="AZ23" s="55">
        <v>73</v>
      </c>
      <c r="BA23" s="55">
        <f>F23-AZ23</f>
        <v>38</v>
      </c>
      <c r="BB23" s="49">
        <f t="shared" si="38"/>
        <v>0.65765765765765771</v>
      </c>
      <c r="BC23" s="50">
        <f t="shared" si="39"/>
        <v>0.65765765765765771</v>
      </c>
      <c r="BD23" s="54"/>
      <c r="BE23" s="55"/>
      <c r="BF23" s="55"/>
      <c r="BG23" s="55">
        <v>74</v>
      </c>
      <c r="BH23" s="55">
        <v>37</v>
      </c>
      <c r="BI23" s="49">
        <f t="shared" si="40"/>
        <v>0.66666666666666663</v>
      </c>
      <c r="BJ23" s="50">
        <f t="shared" si="41"/>
        <v>0.66666666666666663</v>
      </c>
      <c r="BK23" s="54"/>
      <c r="BL23" s="55"/>
      <c r="BM23" s="55"/>
      <c r="BN23" s="55">
        <v>74</v>
      </c>
      <c r="BO23" s="55">
        <v>37</v>
      </c>
      <c r="BP23" s="49">
        <f t="shared" si="42"/>
        <v>0.66666666666666663</v>
      </c>
      <c r="BQ23" s="50">
        <f t="shared" si="43"/>
        <v>0.66666666666666663</v>
      </c>
      <c r="BR23" s="54"/>
      <c r="BS23" s="55"/>
      <c r="BT23" s="55"/>
      <c r="BU23" s="55">
        <v>74</v>
      </c>
      <c r="BV23" s="55">
        <v>37</v>
      </c>
      <c r="BW23" s="49">
        <f t="shared" si="44"/>
        <v>0.66666666666666663</v>
      </c>
      <c r="BX23" s="50">
        <f t="shared" si="45"/>
        <v>0.66666666666666663</v>
      </c>
      <c r="BY23" s="54"/>
      <c r="BZ23" s="55"/>
      <c r="CA23" s="55"/>
      <c r="CB23" s="55"/>
      <c r="CC23" s="55"/>
      <c r="CD23" s="49">
        <f t="shared" si="46"/>
        <v>0</v>
      </c>
      <c r="CE23" s="50">
        <f t="shared" si="47"/>
        <v>0</v>
      </c>
      <c r="CF23" s="54"/>
      <c r="CG23" s="55"/>
      <c r="CH23" s="55"/>
      <c r="CI23" s="55"/>
      <c r="CJ23" s="55"/>
      <c r="CK23" s="49">
        <f t="shared" si="48"/>
        <v>0</v>
      </c>
      <c r="CL23" s="49">
        <f t="shared" si="49"/>
        <v>0</v>
      </c>
    </row>
    <row r="24" spans="2:90" s="52" customFormat="1" ht="14" x14ac:dyDescent="0.15">
      <c r="B24" s="47" t="s">
        <v>27</v>
      </c>
      <c r="C24" s="53">
        <f t="shared" si="25"/>
        <v>123</v>
      </c>
      <c r="D24" s="53"/>
      <c r="E24" s="53"/>
      <c r="F24" s="48">
        <v>123</v>
      </c>
      <c r="G24" s="54">
        <v>103</v>
      </c>
      <c r="H24" s="55"/>
      <c r="I24" s="55">
        <v>7</v>
      </c>
      <c r="J24" s="55"/>
      <c r="K24" s="55">
        <v>13</v>
      </c>
      <c r="L24" s="49">
        <f t="shared" si="26"/>
        <v>0.89430894308943087</v>
      </c>
      <c r="M24" s="50">
        <f t="shared" si="27"/>
        <v>0</v>
      </c>
      <c r="N24" s="54">
        <v>81</v>
      </c>
      <c r="O24" s="55"/>
      <c r="P24" s="55">
        <v>2</v>
      </c>
      <c r="Q24" s="55">
        <v>17</v>
      </c>
      <c r="R24" s="55">
        <v>23</v>
      </c>
      <c r="S24" s="49">
        <f t="shared" si="28"/>
        <v>0.81300813008130079</v>
      </c>
      <c r="T24" s="50">
        <f t="shared" si="29"/>
        <v>0.13821138211382114</v>
      </c>
      <c r="U24" s="54">
        <v>34</v>
      </c>
      <c r="V24" s="55"/>
      <c r="W24" s="55">
        <v>5</v>
      </c>
      <c r="X24" s="55">
        <v>57</v>
      </c>
      <c r="Y24" s="55">
        <v>27</v>
      </c>
      <c r="Z24" s="49">
        <f t="shared" si="30"/>
        <v>0.78048780487804881</v>
      </c>
      <c r="AA24" s="50">
        <f t="shared" si="31"/>
        <v>0.46341463414634149</v>
      </c>
      <c r="AB24" s="54">
        <v>9</v>
      </c>
      <c r="AC24" s="55"/>
      <c r="AD24" s="55">
        <v>1</v>
      </c>
      <c r="AE24" s="55">
        <v>82</v>
      </c>
      <c r="AF24" s="55">
        <v>31</v>
      </c>
      <c r="AG24" s="49">
        <f t="shared" si="32"/>
        <v>0.74796747967479671</v>
      </c>
      <c r="AH24" s="50">
        <f t="shared" si="33"/>
        <v>0.66666666666666663</v>
      </c>
      <c r="AI24" s="54">
        <v>1</v>
      </c>
      <c r="AJ24" s="55"/>
      <c r="AK24" s="55">
        <v>1</v>
      </c>
      <c r="AL24" s="55">
        <v>87</v>
      </c>
      <c r="AM24" s="55">
        <v>34</v>
      </c>
      <c r="AN24" s="49">
        <f t="shared" si="34"/>
        <v>0.72357723577235777</v>
      </c>
      <c r="AO24" s="50">
        <f t="shared" si="35"/>
        <v>0.70731707317073167</v>
      </c>
      <c r="AP24" s="54">
        <v>1</v>
      </c>
      <c r="AQ24" s="55"/>
      <c r="AR24" s="55"/>
      <c r="AS24" s="55">
        <v>87</v>
      </c>
      <c r="AT24" s="55">
        <f>F24-(AP24+AS24)</f>
        <v>35</v>
      </c>
      <c r="AU24" s="49">
        <f t="shared" si="36"/>
        <v>0.71544715447154472</v>
      </c>
      <c r="AV24" s="50">
        <f t="shared" si="37"/>
        <v>0.70731707317073167</v>
      </c>
      <c r="AW24" s="54">
        <v>1</v>
      </c>
      <c r="AX24" s="55"/>
      <c r="AY24" s="55"/>
      <c r="AZ24" s="55">
        <v>88</v>
      </c>
      <c r="BA24" s="55">
        <v>34</v>
      </c>
      <c r="BB24" s="49">
        <f t="shared" si="38"/>
        <v>0.72357723577235777</v>
      </c>
      <c r="BC24" s="50">
        <f t="shared" si="39"/>
        <v>0.71544715447154472</v>
      </c>
      <c r="BD24" s="54"/>
      <c r="BE24" s="55"/>
      <c r="BF24" s="55"/>
      <c r="BG24" s="55">
        <v>89</v>
      </c>
      <c r="BH24" s="55">
        <v>34</v>
      </c>
      <c r="BI24" s="49">
        <f t="shared" si="40"/>
        <v>0.72357723577235777</v>
      </c>
      <c r="BJ24" s="50">
        <f t="shared" si="41"/>
        <v>0.72357723577235777</v>
      </c>
      <c r="BK24" s="54"/>
      <c r="BL24" s="55"/>
      <c r="BM24" s="55"/>
      <c r="BN24" s="55">
        <v>89</v>
      </c>
      <c r="BO24" s="55">
        <v>34</v>
      </c>
      <c r="BP24" s="49">
        <f t="shared" si="42"/>
        <v>0.72357723577235777</v>
      </c>
      <c r="BQ24" s="50">
        <f t="shared" si="43"/>
        <v>0.72357723577235777</v>
      </c>
      <c r="BR24" s="54"/>
      <c r="BS24" s="55"/>
      <c r="BT24" s="55"/>
      <c r="BU24" s="55"/>
      <c r="BV24" s="55"/>
      <c r="BW24" s="49">
        <f t="shared" si="44"/>
        <v>0</v>
      </c>
      <c r="BX24" s="50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49">
        <f t="shared" si="49"/>
        <v>0</v>
      </c>
    </row>
    <row r="25" spans="2:90" s="52" customFormat="1" ht="14" x14ac:dyDescent="0.15">
      <c r="B25" s="47" t="s">
        <v>47</v>
      </c>
      <c r="C25" s="53">
        <f t="shared" si="25"/>
        <v>135</v>
      </c>
      <c r="D25" s="53"/>
      <c r="E25" s="53"/>
      <c r="F25" s="48">
        <v>135</v>
      </c>
      <c r="G25" s="54">
        <v>123</v>
      </c>
      <c r="H25" s="55"/>
      <c r="I25" s="55">
        <v>8</v>
      </c>
      <c r="J25" s="55"/>
      <c r="K25" s="55">
        <v>4</v>
      </c>
      <c r="L25" s="100">
        <f t="shared" si="26"/>
        <v>0.97037037037037033</v>
      </c>
      <c r="M25" s="101">
        <f t="shared" si="27"/>
        <v>0</v>
      </c>
      <c r="N25" s="54">
        <v>95</v>
      </c>
      <c r="O25" s="55"/>
      <c r="P25" s="55">
        <v>1</v>
      </c>
      <c r="Q25" s="55">
        <v>23</v>
      </c>
      <c r="R25" s="55">
        <v>16</v>
      </c>
      <c r="S25" s="100">
        <f t="shared" si="28"/>
        <v>0.88148148148148153</v>
      </c>
      <c r="T25" s="50">
        <f t="shared" si="29"/>
        <v>0.17037037037037037</v>
      </c>
      <c r="U25" s="54">
        <v>51</v>
      </c>
      <c r="V25" s="55"/>
      <c r="W25" s="55">
        <v>4</v>
      </c>
      <c r="X25" s="55">
        <v>59</v>
      </c>
      <c r="Y25" s="55">
        <v>21</v>
      </c>
      <c r="Z25" s="100">
        <f t="shared" si="30"/>
        <v>0.84444444444444444</v>
      </c>
      <c r="AA25" s="101">
        <f t="shared" si="31"/>
        <v>0.43703703703703706</v>
      </c>
      <c r="AB25" s="54">
        <v>22</v>
      </c>
      <c r="AC25" s="55"/>
      <c r="AD25" s="55">
        <v>2</v>
      </c>
      <c r="AE25" s="55">
        <v>87</v>
      </c>
      <c r="AF25" s="55">
        <v>24</v>
      </c>
      <c r="AG25" s="100">
        <f t="shared" si="32"/>
        <v>0.82222222222222219</v>
      </c>
      <c r="AH25" s="50">
        <f t="shared" si="33"/>
        <v>0.64444444444444449</v>
      </c>
      <c r="AI25" s="54">
        <v>5</v>
      </c>
      <c r="AJ25" s="55"/>
      <c r="AK25" s="55">
        <v>1</v>
      </c>
      <c r="AL25" s="55">
        <v>103</v>
      </c>
      <c r="AM25" s="55">
        <f>F25-(AI25+AK25+AL25)</f>
        <v>26</v>
      </c>
      <c r="AN25" s="100">
        <f t="shared" si="34"/>
        <v>0.80740740740740746</v>
      </c>
      <c r="AO25" s="101">
        <f t="shared" si="35"/>
        <v>0.76296296296296295</v>
      </c>
      <c r="AP25" s="54">
        <v>3</v>
      </c>
      <c r="AQ25" s="55"/>
      <c r="AR25" s="55"/>
      <c r="AS25" s="55">
        <v>107</v>
      </c>
      <c r="AT25" s="55">
        <f>F25-AP25-AQ25-AR25-AS25</f>
        <v>25</v>
      </c>
      <c r="AU25" s="49">
        <f t="shared" si="36"/>
        <v>0.81481481481481477</v>
      </c>
      <c r="AV25" s="50">
        <f t="shared" si="37"/>
        <v>0.79259259259259263</v>
      </c>
      <c r="AW25" s="54">
        <v>1</v>
      </c>
      <c r="AX25" s="55"/>
      <c r="AY25" s="55"/>
      <c r="AZ25" s="55">
        <v>107</v>
      </c>
      <c r="BA25" s="55">
        <f>F25-AZ25-AW25</f>
        <v>27</v>
      </c>
      <c r="BB25" s="100">
        <f t="shared" si="38"/>
        <v>0.8</v>
      </c>
      <c r="BC25" s="101">
        <f t="shared" si="39"/>
        <v>0.79259259259259263</v>
      </c>
      <c r="BD25" s="54">
        <v>1</v>
      </c>
      <c r="BE25" s="55"/>
      <c r="BF25" s="55"/>
      <c r="BG25" s="55">
        <v>107</v>
      </c>
      <c r="BH25" s="55">
        <v>27</v>
      </c>
      <c r="BI25" s="100">
        <f t="shared" si="40"/>
        <v>0.8</v>
      </c>
      <c r="BJ25" s="50">
        <f t="shared" si="41"/>
        <v>0.79259259259259263</v>
      </c>
      <c r="BK25" s="54"/>
      <c r="BL25" s="55"/>
      <c r="BM25" s="55"/>
      <c r="BN25" s="55"/>
      <c r="BO25" s="55"/>
      <c r="BP25" s="100">
        <f t="shared" si="42"/>
        <v>0</v>
      </c>
      <c r="BQ25" s="101">
        <f t="shared" si="43"/>
        <v>0</v>
      </c>
      <c r="BR25" s="54"/>
      <c r="BS25" s="55"/>
      <c r="BT25" s="55"/>
      <c r="BU25" s="55"/>
      <c r="BV25" s="55"/>
      <c r="BW25" s="100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100">
        <f t="shared" si="46"/>
        <v>0</v>
      </c>
      <c r="CE25" s="101">
        <f t="shared" si="47"/>
        <v>0</v>
      </c>
      <c r="CF25" s="54"/>
      <c r="CG25" s="55"/>
      <c r="CH25" s="55"/>
      <c r="CI25" s="55"/>
      <c r="CJ25" s="55"/>
      <c r="CK25" s="100">
        <f t="shared" si="48"/>
        <v>0</v>
      </c>
      <c r="CL25" s="100">
        <f t="shared" si="49"/>
        <v>0</v>
      </c>
    </row>
    <row r="26" spans="2:90" s="52" customFormat="1" ht="14" x14ac:dyDescent="0.15">
      <c r="B26" s="47" t="s">
        <v>48</v>
      </c>
      <c r="C26" s="53">
        <f t="shared" si="25"/>
        <v>185</v>
      </c>
      <c r="D26" s="53"/>
      <c r="E26" s="53"/>
      <c r="F26" s="48">
        <v>185</v>
      </c>
      <c r="G26" s="54">
        <v>163</v>
      </c>
      <c r="H26" s="55"/>
      <c r="I26" s="55">
        <v>7</v>
      </c>
      <c r="J26" s="55"/>
      <c r="K26" s="55">
        <v>15</v>
      </c>
      <c r="L26" s="56">
        <f t="shared" si="26"/>
        <v>0.91891891891891897</v>
      </c>
      <c r="M26" s="57">
        <f t="shared" si="27"/>
        <v>0</v>
      </c>
      <c r="N26" s="55">
        <v>130</v>
      </c>
      <c r="O26" s="55"/>
      <c r="P26" s="55">
        <v>3</v>
      </c>
      <c r="Q26" s="55">
        <v>27</v>
      </c>
      <c r="R26" s="55">
        <v>25</v>
      </c>
      <c r="S26" s="56">
        <f t="shared" si="28"/>
        <v>0.86486486486486491</v>
      </c>
      <c r="T26" s="50">
        <f t="shared" si="29"/>
        <v>0.14594594594594595</v>
      </c>
      <c r="U26" s="54">
        <v>54</v>
      </c>
      <c r="V26" s="55"/>
      <c r="W26" s="55">
        <v>2</v>
      </c>
      <c r="X26" s="55">
        <v>90</v>
      </c>
      <c r="Y26" s="55">
        <v>39</v>
      </c>
      <c r="Z26" s="56">
        <f t="shared" si="30"/>
        <v>0.78918918918918923</v>
      </c>
      <c r="AA26" s="57">
        <f t="shared" si="31"/>
        <v>0.48648648648648651</v>
      </c>
      <c r="AB26" s="55">
        <v>17</v>
      </c>
      <c r="AC26" s="55"/>
      <c r="AD26" s="55">
        <v>1</v>
      </c>
      <c r="AE26" s="55">
        <v>124</v>
      </c>
      <c r="AF26" s="55">
        <f>F26-(AB26+AD26+AE26)</f>
        <v>43</v>
      </c>
      <c r="AG26" s="56">
        <f t="shared" si="32"/>
        <v>0.76756756756756761</v>
      </c>
      <c r="AH26" s="50">
        <f t="shared" si="33"/>
        <v>0.67027027027027031</v>
      </c>
      <c r="AI26" s="54">
        <v>5</v>
      </c>
      <c r="AJ26" s="55"/>
      <c r="AK26" s="55"/>
      <c r="AL26" s="55">
        <v>137</v>
      </c>
      <c r="AM26" s="55">
        <f>F26-AI26-AJ26-AK26-AL26</f>
        <v>43</v>
      </c>
      <c r="AN26" s="56">
        <f t="shared" si="34"/>
        <v>0.76756756756756761</v>
      </c>
      <c r="AO26" s="57">
        <f t="shared" si="35"/>
        <v>0.74054054054054053</v>
      </c>
      <c r="AP26" s="54">
        <v>2</v>
      </c>
      <c r="AQ26" s="55"/>
      <c r="AR26" s="55">
        <v>1</v>
      </c>
      <c r="AS26" s="55">
        <v>142</v>
      </c>
      <c r="AT26" s="55">
        <f>F26-AS26-AR26-AP26</f>
        <v>40</v>
      </c>
      <c r="AU26" s="100">
        <f t="shared" si="36"/>
        <v>0.78378378378378377</v>
      </c>
      <c r="AV26" s="50">
        <f t="shared" si="37"/>
        <v>0.76756756756756761</v>
      </c>
      <c r="AW26" s="54">
        <v>1</v>
      </c>
      <c r="AX26" s="55"/>
      <c r="AY26" s="55"/>
      <c r="AZ26" s="55">
        <v>144</v>
      </c>
      <c r="BA26" s="55">
        <f>F26-AW26-AZ26</f>
        <v>40</v>
      </c>
      <c r="BB26" s="56">
        <f t="shared" si="38"/>
        <v>0.78378378378378377</v>
      </c>
      <c r="BC26" s="57">
        <f t="shared" si="39"/>
        <v>0.77837837837837842</v>
      </c>
      <c r="BD26" s="55"/>
      <c r="BE26" s="55"/>
      <c r="BF26" s="55"/>
      <c r="BG26" s="55"/>
      <c r="BH26" s="55"/>
      <c r="BI26" s="56">
        <f t="shared" si="40"/>
        <v>0</v>
      </c>
      <c r="BJ26" s="50">
        <f t="shared" si="41"/>
        <v>0</v>
      </c>
      <c r="BK26" s="54"/>
      <c r="BL26" s="55"/>
      <c r="BM26" s="55"/>
      <c r="BN26" s="55"/>
      <c r="BO26" s="55"/>
      <c r="BP26" s="56">
        <f t="shared" si="42"/>
        <v>0</v>
      </c>
      <c r="BQ26" s="57">
        <f t="shared" si="43"/>
        <v>0</v>
      </c>
      <c r="BR26" s="55"/>
      <c r="BS26" s="55"/>
      <c r="BT26" s="55"/>
      <c r="BU26" s="55"/>
      <c r="BV26" s="55"/>
      <c r="BW26" s="56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56">
        <f t="shared" si="46"/>
        <v>0</v>
      </c>
      <c r="CE26" s="57">
        <f t="shared" si="47"/>
        <v>0</v>
      </c>
      <c r="CF26" s="54"/>
      <c r="CG26" s="55"/>
      <c r="CH26" s="55"/>
      <c r="CI26" s="55"/>
      <c r="CJ26" s="55"/>
      <c r="CK26" s="56">
        <f t="shared" si="48"/>
        <v>0</v>
      </c>
      <c r="CL26" s="56">
        <f t="shared" si="49"/>
        <v>0</v>
      </c>
    </row>
    <row r="27" spans="2:90" s="52" customFormat="1" ht="14" x14ac:dyDescent="0.15">
      <c r="B27" s="47" t="s">
        <v>49</v>
      </c>
      <c r="C27" s="53">
        <f t="shared" si="25"/>
        <v>169</v>
      </c>
      <c r="D27" s="53"/>
      <c r="E27" s="53"/>
      <c r="F27" s="48">
        <v>169</v>
      </c>
      <c r="G27" s="54">
        <v>139</v>
      </c>
      <c r="H27" s="55"/>
      <c r="I27" s="55">
        <v>9</v>
      </c>
      <c r="J27" s="55"/>
      <c r="K27" s="55">
        <v>21</v>
      </c>
      <c r="L27" s="56">
        <f t="shared" si="26"/>
        <v>0.87573964497041423</v>
      </c>
      <c r="M27" s="57">
        <f t="shared" si="27"/>
        <v>0</v>
      </c>
      <c r="N27" s="55">
        <v>109</v>
      </c>
      <c r="O27" s="55"/>
      <c r="P27" s="55">
        <v>2</v>
      </c>
      <c r="Q27" s="55">
        <v>23</v>
      </c>
      <c r="R27" s="55">
        <v>35</v>
      </c>
      <c r="S27" s="56">
        <f t="shared" si="28"/>
        <v>0.79289940828402372</v>
      </c>
      <c r="T27" s="50">
        <f t="shared" si="29"/>
        <v>0.13609467455621302</v>
      </c>
      <c r="U27" s="54">
        <v>51</v>
      </c>
      <c r="V27" s="55"/>
      <c r="W27" s="55">
        <v>1</v>
      </c>
      <c r="X27" s="55">
        <v>77</v>
      </c>
      <c r="Y27" s="55">
        <f>F27-(U27+W27+X27)</f>
        <v>40</v>
      </c>
      <c r="Z27" s="56">
        <f t="shared" si="30"/>
        <v>0.76331360946745563</v>
      </c>
      <c r="AA27" s="57">
        <f t="shared" si="31"/>
        <v>0.45562130177514792</v>
      </c>
      <c r="AB27" s="55">
        <v>11</v>
      </c>
      <c r="AC27" s="55"/>
      <c r="AD27" s="55">
        <v>2</v>
      </c>
      <c r="AE27" s="55">
        <v>116</v>
      </c>
      <c r="AF27" s="55">
        <f>F27-AB27-AC27-AD27-AE27</f>
        <v>40</v>
      </c>
      <c r="AG27" s="56">
        <f t="shared" si="32"/>
        <v>0.76331360946745563</v>
      </c>
      <c r="AH27" s="50">
        <f t="shared" si="33"/>
        <v>0.68639053254437865</v>
      </c>
      <c r="AI27" s="54">
        <v>2</v>
      </c>
      <c r="AJ27" s="55"/>
      <c r="AK27" s="55">
        <v>2</v>
      </c>
      <c r="AL27" s="55">
        <v>124</v>
      </c>
      <c r="AM27" s="55">
        <f>F27-AL27-AK27-AI27</f>
        <v>41</v>
      </c>
      <c r="AN27" s="56">
        <f t="shared" si="34"/>
        <v>0.75739644970414199</v>
      </c>
      <c r="AO27" s="57">
        <f t="shared" si="35"/>
        <v>0.73372781065088755</v>
      </c>
      <c r="AP27" s="55">
        <v>2</v>
      </c>
      <c r="AQ27" s="55"/>
      <c r="AR27" s="55">
        <v>1</v>
      </c>
      <c r="AS27" s="55">
        <v>125</v>
      </c>
      <c r="AT27" s="55">
        <f>F27-AP27-AR27-AS27</f>
        <v>41</v>
      </c>
      <c r="AU27" s="56">
        <f t="shared" si="36"/>
        <v>0.75739644970414199</v>
      </c>
      <c r="AV27" s="50">
        <f t="shared" si="37"/>
        <v>0.73964497041420119</v>
      </c>
      <c r="AW27" s="54"/>
      <c r="AX27" s="55"/>
      <c r="AY27" s="55"/>
      <c r="AZ27" s="55"/>
      <c r="BA27" s="55"/>
      <c r="BB27" s="56">
        <f t="shared" si="38"/>
        <v>0</v>
      </c>
      <c r="BC27" s="57">
        <f t="shared" si="39"/>
        <v>0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56">
        <f t="shared" si="49"/>
        <v>0</v>
      </c>
    </row>
    <row r="28" spans="2:90" s="52" customFormat="1" ht="14" x14ac:dyDescent="0.15">
      <c r="B28" s="47" t="s">
        <v>68</v>
      </c>
      <c r="C28" s="53">
        <v>213</v>
      </c>
      <c r="D28" s="53"/>
      <c r="E28" s="53"/>
      <c r="F28" s="48">
        <v>213</v>
      </c>
      <c r="G28" s="65">
        <v>193</v>
      </c>
      <c r="H28" s="66"/>
      <c r="I28" s="66">
        <v>6</v>
      </c>
      <c r="J28" s="66"/>
      <c r="K28" s="66">
        <v>14</v>
      </c>
      <c r="L28" s="68">
        <f>IF($F28="","",((G28+H28+I28+J28)/$F28))</f>
        <v>0.93427230046948362</v>
      </c>
      <c r="M28" s="69">
        <f>IF($F28="","",(J28/$F28))</f>
        <v>0</v>
      </c>
      <c r="N28" s="55">
        <v>159</v>
      </c>
      <c r="O28" s="55"/>
      <c r="P28" s="55">
        <v>3</v>
      </c>
      <c r="Q28" s="55">
        <v>26</v>
      </c>
      <c r="R28" s="55">
        <f>F28-(N28+P28+Q28)</f>
        <v>25</v>
      </c>
      <c r="S28" s="56">
        <f>IF($F28="","",((N28+O28+P28+Q28)/$F28))</f>
        <v>0.88262910798122063</v>
      </c>
      <c r="T28" s="50">
        <f>IF($F28="","",(Q28/$F28))</f>
        <v>0.12206572769953052</v>
      </c>
      <c r="U28" s="65">
        <v>63</v>
      </c>
      <c r="V28" s="66"/>
      <c r="W28" s="66">
        <v>7</v>
      </c>
      <c r="X28" s="66">
        <v>107</v>
      </c>
      <c r="Y28" s="66">
        <f>F28-U28-V28-W28-X28</f>
        <v>36</v>
      </c>
      <c r="Z28" s="68">
        <f>IF($F28="","",((U28+V28+W28+X28)/$F28))</f>
        <v>0.83098591549295775</v>
      </c>
      <c r="AA28" s="69">
        <f>IF($F28="","",(X28/$F28))</f>
        <v>0.50234741784037562</v>
      </c>
      <c r="AB28" s="55">
        <v>18</v>
      </c>
      <c r="AC28" s="55"/>
      <c r="AD28" s="55"/>
      <c r="AE28" s="55">
        <v>155</v>
      </c>
      <c r="AF28" s="55">
        <f>F28-AE28-AB28</f>
        <v>40</v>
      </c>
      <c r="AG28" s="56">
        <f>IF($F28="","",((AB28+AC28+AD28+AE28)/$F28))</f>
        <v>0.81220657276995301</v>
      </c>
      <c r="AH28" s="50">
        <f>IF($F28="","",(AE28/$F28))</f>
        <v>0.72769953051643188</v>
      </c>
      <c r="AI28" s="65">
        <v>3</v>
      </c>
      <c r="AJ28" s="66"/>
      <c r="AK28" s="66"/>
      <c r="AL28" s="66">
        <v>168</v>
      </c>
      <c r="AM28" s="66">
        <f>F28-AI28-AL28</f>
        <v>42</v>
      </c>
      <c r="AN28" s="68">
        <f>IF($F28="","",((AI28+AJ28+AK28+AL28)/$F28))</f>
        <v>0.80281690140845074</v>
      </c>
      <c r="AO28" s="69">
        <f>IF($F28="","",(AL28/$F28))</f>
        <v>0.78873239436619713</v>
      </c>
      <c r="AP28" s="55"/>
      <c r="AQ28" s="55"/>
      <c r="AR28" s="55"/>
      <c r="AS28" s="55"/>
      <c r="AT28" s="55"/>
      <c r="AU28" s="56">
        <f>IF($F28="","",((AP28+AQ28+AR28+AS28)/$F28))</f>
        <v>0</v>
      </c>
      <c r="AV28" s="50">
        <f>IF($F28="","",(AS28/$F28))</f>
        <v>0</v>
      </c>
      <c r="AW28" s="65"/>
      <c r="AX28" s="66"/>
      <c r="AY28" s="66"/>
      <c r="AZ28" s="66"/>
      <c r="BA28" s="66"/>
      <c r="BB28" s="68">
        <f t="shared" si="38"/>
        <v>0</v>
      </c>
      <c r="BC28" s="69">
        <f>IF($F28="","",(AZ28/$F28))</f>
        <v>0</v>
      </c>
      <c r="BD28" s="55"/>
      <c r="BE28" s="55"/>
      <c r="BF28" s="55"/>
      <c r="BG28" s="55"/>
      <c r="BH28" s="55"/>
      <c r="BI28" s="56">
        <f>IF($F28="","",((BD28+BE28+BF28+BG28)/$F28))</f>
        <v>0</v>
      </c>
      <c r="BJ28" s="50">
        <f>IF($F28="","",(BG28/$F28))</f>
        <v>0</v>
      </c>
      <c r="BK28" s="65"/>
      <c r="BL28" s="66"/>
      <c r="BM28" s="66"/>
      <c r="BN28" s="66"/>
      <c r="BO28" s="66"/>
      <c r="BP28" s="68">
        <f>IF($F28="","",((BK28+BL28+BM28+BN28)/$F28))</f>
        <v>0</v>
      </c>
      <c r="BQ28" s="69">
        <f>IF($F28="","",(BN28/$F28))</f>
        <v>0</v>
      </c>
      <c r="BR28" s="55"/>
      <c r="BS28" s="55"/>
      <c r="BT28" s="55"/>
      <c r="BU28" s="55"/>
      <c r="BV28" s="55"/>
      <c r="BW28" s="56">
        <f>IF($F28="","",((BR28+BS28+BT28+BU28)/$F28))</f>
        <v>0</v>
      </c>
      <c r="BX28" s="50">
        <f>IF($F28="","",(BU28/$F28))</f>
        <v>0</v>
      </c>
      <c r="BY28" s="65"/>
      <c r="BZ28" s="66"/>
      <c r="CA28" s="66"/>
      <c r="CB28" s="66"/>
      <c r="CC28" s="66"/>
      <c r="CD28" s="68">
        <f t="shared" si="46"/>
        <v>0</v>
      </c>
      <c r="CE28" s="69">
        <f t="shared" si="47"/>
        <v>0</v>
      </c>
      <c r="CF28" s="65"/>
      <c r="CG28" s="66"/>
      <c r="CH28" s="66"/>
      <c r="CI28" s="66"/>
      <c r="CJ28" s="66"/>
      <c r="CK28" s="68">
        <f t="shared" si="48"/>
        <v>0</v>
      </c>
      <c r="CL28" s="67">
        <f t="shared" si="49"/>
        <v>0</v>
      </c>
    </row>
    <row r="29" spans="2:90" s="52" customFormat="1" ht="14" x14ac:dyDescent="0.15">
      <c r="B29" s="47" t="s">
        <v>70</v>
      </c>
      <c r="C29" s="53">
        <v>169</v>
      </c>
      <c r="D29" s="53"/>
      <c r="E29" s="53"/>
      <c r="F29" s="48">
        <v>169</v>
      </c>
      <c r="G29" s="65">
        <v>142</v>
      </c>
      <c r="H29" s="66"/>
      <c r="I29" s="66">
        <v>8</v>
      </c>
      <c r="J29" s="66"/>
      <c r="K29" s="66">
        <f>F29-(G29+I29)</f>
        <v>19</v>
      </c>
      <c r="L29" s="68">
        <f>IF($F29="","",((G29+H29+I29+J29)/$F29))</f>
        <v>0.8875739644970414</v>
      </c>
      <c r="M29" s="69">
        <f>IF($F29="","",(J29/$F29))</f>
        <v>0</v>
      </c>
      <c r="N29" s="55">
        <v>116</v>
      </c>
      <c r="O29" s="55"/>
      <c r="P29" s="55">
        <v>2</v>
      </c>
      <c r="Q29" s="55">
        <v>19</v>
      </c>
      <c r="R29" s="55">
        <f>F29-N29-O29-P29-Q29</f>
        <v>32</v>
      </c>
      <c r="S29" s="56">
        <f>IF($F29="","",((N29+O29+P29+Q29)/$F29))</f>
        <v>0.81065088757396453</v>
      </c>
      <c r="T29" s="50">
        <f>IF($F29="","",(Q29/$F29))</f>
        <v>0.11242603550295859</v>
      </c>
      <c r="U29" s="65">
        <v>43</v>
      </c>
      <c r="V29" s="66"/>
      <c r="W29" s="66"/>
      <c r="X29" s="66">
        <v>91</v>
      </c>
      <c r="Y29" s="66">
        <f>F29-X29-U29</f>
        <v>35</v>
      </c>
      <c r="Z29" s="68">
        <f>IF($F29="","",((U29+V29+W29+X29)/$F29))</f>
        <v>0.79289940828402372</v>
      </c>
      <c r="AA29" s="69">
        <f>IF($F29="","",(X29/$F29))</f>
        <v>0.53846153846153844</v>
      </c>
      <c r="AB29" s="55">
        <v>9</v>
      </c>
      <c r="AC29" s="55"/>
      <c r="AD29" s="55">
        <v>1</v>
      </c>
      <c r="AE29" s="55">
        <v>124</v>
      </c>
      <c r="AF29" s="55">
        <f>F29-AB29-AD29-AE29</f>
        <v>35</v>
      </c>
      <c r="AG29" s="56">
        <f>IF($F29="","",((AB29+AC29+AD29+AE29)/$F29))</f>
        <v>0.79289940828402372</v>
      </c>
      <c r="AH29" s="50">
        <f>IF($F29="","",(AE29/$F29))</f>
        <v>0.73372781065088755</v>
      </c>
      <c r="AI29" s="65"/>
      <c r="AJ29" s="66"/>
      <c r="AK29" s="66"/>
      <c r="AL29" s="66"/>
      <c r="AM29" s="66"/>
      <c r="AN29" s="68">
        <f>IF($F29="","",((AI29+AJ29+AK29+AL29)/$F29))</f>
        <v>0</v>
      </c>
      <c r="AO29" s="69">
        <f>IF($F29="","",(AL29/$F29))</f>
        <v>0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65"/>
      <c r="AX29" s="66"/>
      <c r="AY29" s="66"/>
      <c r="AZ29" s="66"/>
      <c r="BA29" s="66"/>
      <c r="BB29" s="68">
        <f t="shared" si="38"/>
        <v>0</v>
      </c>
      <c r="BC29" s="69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65"/>
      <c r="BL29" s="66"/>
      <c r="BM29" s="66"/>
      <c r="BN29" s="66"/>
      <c r="BO29" s="66"/>
      <c r="BP29" s="68">
        <f>IF($F29="","",((BK29+BL29+BM29+BN29)/$F29))</f>
        <v>0</v>
      </c>
      <c r="BQ29" s="69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65"/>
      <c r="BZ29" s="66"/>
      <c r="CA29" s="66"/>
      <c r="CB29" s="66"/>
      <c r="CC29" s="66"/>
      <c r="CD29" s="68">
        <f>IF($F29="","",((BY29+BZ29+CA29+CB29)/$F29))</f>
        <v>0</v>
      </c>
      <c r="CE29" s="69">
        <f>IF($F29="","",(CB29/$F29))</f>
        <v>0</v>
      </c>
      <c r="CF29" s="65"/>
      <c r="CG29" s="66"/>
      <c r="CH29" s="66"/>
      <c r="CI29" s="66"/>
      <c r="CJ29" s="66"/>
      <c r="CK29" s="67">
        <f t="shared" si="48"/>
        <v>0</v>
      </c>
      <c r="CL29" s="59">
        <f t="shared" si="49"/>
        <v>0</v>
      </c>
    </row>
    <row r="30" spans="2:90" s="52" customFormat="1" ht="14" x14ac:dyDescent="0.15">
      <c r="B30" s="47" t="s">
        <v>72</v>
      </c>
      <c r="C30" s="53">
        <v>158</v>
      </c>
      <c r="D30" s="53"/>
      <c r="E30" s="53"/>
      <c r="F30" s="48">
        <v>158</v>
      </c>
      <c r="G30" s="54">
        <v>136</v>
      </c>
      <c r="H30" s="55"/>
      <c r="I30" s="55">
        <v>4</v>
      </c>
      <c r="J30" s="55">
        <v>1</v>
      </c>
      <c r="K30" s="55">
        <f>F30-(G30+I30+J30)</f>
        <v>17</v>
      </c>
      <c r="L30" s="59">
        <f>IF($F30="","",((G30+H30+I30+J30)/$F30))</f>
        <v>0.89240506329113922</v>
      </c>
      <c r="M30" s="60">
        <f>IF($F30="","",(J30/$F30))</f>
        <v>6.3291139240506328E-3</v>
      </c>
      <c r="N30" s="55">
        <v>106</v>
      </c>
      <c r="O30" s="55"/>
      <c r="P30" s="55">
        <v>4</v>
      </c>
      <c r="Q30" s="55">
        <v>23</v>
      </c>
      <c r="R30" s="55">
        <f>F30-Q30-P30-N30</f>
        <v>25</v>
      </c>
      <c r="S30" s="56">
        <f>IF($F30="","",((N30+O30+P30+Q30)/$F30))</f>
        <v>0.84177215189873422</v>
      </c>
      <c r="T30" s="50">
        <f>IF($F30="","",(Q30/$F30))</f>
        <v>0.14556962025316456</v>
      </c>
      <c r="U30" s="54">
        <v>32</v>
      </c>
      <c r="V30" s="55"/>
      <c r="W30" s="55">
        <v>2</v>
      </c>
      <c r="X30" s="55">
        <v>90</v>
      </c>
      <c r="Y30" s="55">
        <f>F30-U30-W30-X30</f>
        <v>34</v>
      </c>
      <c r="Z30" s="59">
        <f>IF($F30="","",((U30+V30+W30+X30)/$F30))</f>
        <v>0.78481012658227844</v>
      </c>
      <c r="AA30" s="60">
        <f>IF($F30="","",(X30/$F30))</f>
        <v>0.569620253164557</v>
      </c>
      <c r="AB30" s="55"/>
      <c r="AC30" s="55"/>
      <c r="AD30" s="55"/>
      <c r="AE30" s="55"/>
      <c r="AF30" s="55"/>
      <c r="AG30" s="56">
        <f>IF($F30="","",((AB30+AC30+AD30+AE30)/$F30))</f>
        <v>0</v>
      </c>
      <c r="AH30" s="50">
        <f>IF($F30="","",(AE30/$F30))</f>
        <v>0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 t="shared" si="38"/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5"/>
      <c r="CG30" s="55"/>
      <c r="CH30" s="55"/>
      <c r="CI30" s="55"/>
      <c r="CJ30" s="55"/>
      <c r="CK30" s="56">
        <f>IF($F30="","",((CF30+CG30+CH30+CI30)/$F30))</f>
        <v>0</v>
      </c>
      <c r="CL30" s="49">
        <f>IF($F30="","",(CI30/$F30))</f>
        <v>0</v>
      </c>
    </row>
    <row r="31" spans="2:90" s="52" customFormat="1" ht="14" x14ac:dyDescent="0.15">
      <c r="B31" s="47" t="s">
        <v>73</v>
      </c>
      <c r="C31" s="53">
        <v>173</v>
      </c>
      <c r="D31" s="53"/>
      <c r="E31" s="53"/>
      <c r="F31" s="48">
        <v>173</v>
      </c>
      <c r="G31" s="83">
        <v>152</v>
      </c>
      <c r="H31" s="84"/>
      <c r="I31" s="84">
        <v>7</v>
      </c>
      <c r="J31" s="84"/>
      <c r="K31" s="84">
        <f>F31-(G31+I31+J31)</f>
        <v>14</v>
      </c>
      <c r="L31" s="85">
        <f>IF($F31="","",((G31+H31+I31+J31)/$F31))</f>
        <v>0.91907514450867056</v>
      </c>
      <c r="M31" s="86">
        <f>IF($F31="","",(J31/$F31))</f>
        <v>0</v>
      </c>
      <c r="N31" s="55">
        <v>118</v>
      </c>
      <c r="O31" s="55"/>
      <c r="P31" s="55">
        <v>5</v>
      </c>
      <c r="Q31" s="55">
        <v>20</v>
      </c>
      <c r="R31" s="55">
        <f>F31-N31-P31-Q31</f>
        <v>30</v>
      </c>
      <c r="S31" s="56">
        <f>IF($F31="","",((N31+O31+P31+Q31)/$F31))</f>
        <v>0.82658959537572252</v>
      </c>
      <c r="T31" s="50">
        <f>IF($F31="","",(Q31/$F31))</f>
        <v>0.11560693641618497</v>
      </c>
      <c r="U31" s="83"/>
      <c r="V31" s="84"/>
      <c r="W31" s="84"/>
      <c r="X31" s="84"/>
      <c r="Y31" s="84"/>
      <c r="Z31" s="85">
        <f>IF($F31="","",((U31+V31+W31+X31)/$F31))</f>
        <v>0</v>
      </c>
      <c r="AA31" s="86">
        <f>IF($F31="","",(X31/$F31))</f>
        <v>0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83"/>
      <c r="AJ31" s="84"/>
      <c r="AK31" s="84"/>
      <c r="AL31" s="84"/>
      <c r="AM31" s="84"/>
      <c r="AN31" s="85">
        <f>IF($F31="","",((AI31+AJ31+AK31+AL31)/$F31))</f>
        <v>0</v>
      </c>
      <c r="AO31" s="86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83"/>
      <c r="AX31" s="84"/>
      <c r="AY31" s="84"/>
      <c r="AZ31" s="84"/>
      <c r="BA31" s="84"/>
      <c r="BB31" s="85">
        <f t="shared" si="38"/>
        <v>0</v>
      </c>
      <c r="BC31" s="86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83"/>
      <c r="BL31" s="84"/>
      <c r="BM31" s="84"/>
      <c r="BN31" s="84"/>
      <c r="BO31" s="84"/>
      <c r="BP31" s="85">
        <f>IF($F31="","",((BK31+BL31+BM31+BN31)/$F31))</f>
        <v>0</v>
      </c>
      <c r="BQ31" s="86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49">
        <f>IF($F31="","",(BU31/$F31))</f>
        <v>0</v>
      </c>
      <c r="BY31" s="83"/>
      <c r="BZ31" s="84"/>
      <c r="CA31" s="84"/>
      <c r="CB31" s="84"/>
      <c r="CC31" s="84"/>
      <c r="CD31" s="85">
        <f>IF($F31="","",((BY31+BZ31+CA31+CB31)/$F31))</f>
        <v>0</v>
      </c>
      <c r="CE31" s="86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59">
        <f>IF($F31="","",(CI31/$F31))</f>
        <v>0</v>
      </c>
    </row>
    <row r="32" spans="2:90" s="52" customFormat="1" ht="14" x14ac:dyDescent="0.15">
      <c r="B32" s="47" t="s">
        <v>74</v>
      </c>
      <c r="C32" s="53">
        <v>123</v>
      </c>
      <c r="D32" s="53"/>
      <c r="E32" s="53"/>
      <c r="F32" s="48">
        <f>C32-D32-E32</f>
        <v>123</v>
      </c>
      <c r="G32" s="93">
        <v>102</v>
      </c>
      <c r="H32" s="70"/>
      <c r="I32" s="70">
        <v>4</v>
      </c>
      <c r="J32" s="70"/>
      <c r="K32" s="70">
        <f>F32-(G32+I32+J32)</f>
        <v>17</v>
      </c>
      <c r="L32" s="71">
        <f>IF($F32="","",((G32+H32+I32+J32)/$F32))</f>
        <v>0.86178861788617889</v>
      </c>
      <c r="M32" s="72">
        <f>IF($F32="","",(J32/$F32))</f>
        <v>0</v>
      </c>
      <c r="N32" s="55"/>
      <c r="O32" s="55"/>
      <c r="P32" s="55"/>
      <c r="Q32" s="55"/>
      <c r="R32" s="55"/>
      <c r="S32" s="56">
        <f>IF($F32="","",((N32+O32+P32+Q32)/$F32))</f>
        <v>0</v>
      </c>
      <c r="T32" s="50">
        <f>IF($F32="","",(Q32/$F32))</f>
        <v>0</v>
      </c>
      <c r="U32" s="93"/>
      <c r="V32" s="70"/>
      <c r="W32" s="70"/>
      <c r="X32" s="70"/>
      <c r="Y32" s="70"/>
      <c r="Z32" s="71">
        <f>IF($F32="","",((U32+V32+W32+X32)/$F32))</f>
        <v>0</v>
      </c>
      <c r="AA32" s="72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93"/>
      <c r="AJ32" s="70"/>
      <c r="AK32" s="70"/>
      <c r="AL32" s="70"/>
      <c r="AM32" s="70"/>
      <c r="AN32" s="71">
        <f>IF($F32="","",((AI32+AJ32+AK32+AL32)/$F32))</f>
        <v>0</v>
      </c>
      <c r="AO32" s="72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93"/>
      <c r="AX32" s="70"/>
      <c r="AY32" s="70"/>
      <c r="AZ32" s="70"/>
      <c r="BA32" s="70"/>
      <c r="BB32" s="71">
        <f t="shared" si="38"/>
        <v>0</v>
      </c>
      <c r="BC32" s="72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93"/>
      <c r="BL32" s="70"/>
      <c r="BM32" s="70"/>
      <c r="BN32" s="70"/>
      <c r="BO32" s="70"/>
      <c r="BP32" s="71">
        <f>IF($F32="","",((BK32+BL32+BM32+BN32)/$F32))</f>
        <v>0</v>
      </c>
      <c r="BQ32" s="72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93"/>
      <c r="BZ32" s="70"/>
      <c r="CA32" s="70"/>
      <c r="CB32" s="70"/>
      <c r="CC32" s="70"/>
      <c r="CD32" s="71">
        <f>IF($F32="","",((BY32+BZ32+CA32+CB32)/$F32))</f>
        <v>0</v>
      </c>
      <c r="CE32" s="7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59">
        <f>IF($F32="","",(CI32/$F32))</f>
        <v>0</v>
      </c>
    </row>
  </sheetData>
  <mergeCells count="32">
    <mergeCell ref="CF3:CL3"/>
    <mergeCell ref="CF19:CL19"/>
    <mergeCell ref="BY3:CE3"/>
    <mergeCell ref="BY19:CE19"/>
    <mergeCell ref="AI19:AO19"/>
    <mergeCell ref="AP19:AV19"/>
    <mergeCell ref="AW19:BC19"/>
    <mergeCell ref="BD19:BJ19"/>
    <mergeCell ref="BK19:BQ19"/>
    <mergeCell ref="BR19:BX19"/>
    <mergeCell ref="AW3:BC3"/>
    <mergeCell ref="BD3:BJ3"/>
    <mergeCell ref="BK3:BQ3"/>
    <mergeCell ref="BR3:BX3"/>
    <mergeCell ref="B19:B20"/>
    <mergeCell ref="C19:C20"/>
    <mergeCell ref="D19:D20"/>
    <mergeCell ref="E19:E20"/>
    <mergeCell ref="G19:M19"/>
    <mergeCell ref="N19:T19"/>
    <mergeCell ref="U19:AA19"/>
    <mergeCell ref="AB19:AH19"/>
    <mergeCell ref="N3:T3"/>
    <mergeCell ref="U3:AA3"/>
    <mergeCell ref="AB3:AH3"/>
    <mergeCell ref="AI3:AO3"/>
    <mergeCell ref="AP3:AV3"/>
    <mergeCell ref="B3:B4"/>
    <mergeCell ref="C3:C4"/>
    <mergeCell ref="D3:D4"/>
    <mergeCell ref="E3:E4"/>
    <mergeCell ref="G3:M3"/>
  </mergeCells>
  <pageMargins left="0.75" right="0.75" top="1" bottom="1" header="0.5" footer="0.5"/>
  <pageSetup scale="65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CL32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34</v>
      </c>
    </row>
    <row r="2" spans="1:90" x14ac:dyDescent="0.15">
      <c r="B2" t="str">
        <f>"Freshmen Retention - "&amp;$A$1</f>
        <v>Freshmen Retention - Black or African American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13</v>
      </c>
      <c r="D5" s="53"/>
      <c r="E5" s="53"/>
      <c r="F5" s="48">
        <v>13</v>
      </c>
      <c r="G5" s="54">
        <v>9</v>
      </c>
      <c r="H5" s="55"/>
      <c r="I5" s="55"/>
      <c r="J5" s="55"/>
      <c r="K5" s="55">
        <v>4</v>
      </c>
      <c r="L5" s="49">
        <f t="shared" ref="L5:L11" si="1">IF($F5="","",((G5+H5+I5+J5)/$F5))</f>
        <v>0.69230769230769229</v>
      </c>
      <c r="M5" s="50">
        <f t="shared" ref="M5:M11" si="2">IF($F5="","",(J5/$F5))</f>
        <v>0</v>
      </c>
      <c r="N5" s="54">
        <v>7</v>
      </c>
      <c r="O5" s="55"/>
      <c r="P5" s="55"/>
      <c r="Q5" s="55"/>
      <c r="R5" s="55">
        <v>6</v>
      </c>
      <c r="S5" s="49">
        <f t="shared" ref="S5:S11" si="3">IF($F5="","",((N5+O5+P5+Q5)/$F5))</f>
        <v>0.53846153846153844</v>
      </c>
      <c r="T5" s="50">
        <f t="shared" ref="T5:T11" si="4">IF($F5="","",(Q5/$F5))</f>
        <v>0</v>
      </c>
      <c r="U5" s="54">
        <v>6</v>
      </c>
      <c r="V5" s="55"/>
      <c r="W5" s="55"/>
      <c r="X5" s="55"/>
      <c r="Y5" s="55">
        <v>7</v>
      </c>
      <c r="Z5" s="49">
        <f t="shared" ref="Z5:Z11" si="5">IF($F5="","",((U5+V5+W5+X5)/$F5))</f>
        <v>0.46153846153846156</v>
      </c>
      <c r="AA5" s="50">
        <f t="shared" ref="AA5:AA11" si="6">IF($F5="","",(X5/$F5))</f>
        <v>0</v>
      </c>
      <c r="AB5" s="54">
        <v>3</v>
      </c>
      <c r="AC5" s="55"/>
      <c r="AD5" s="55"/>
      <c r="AE5" s="55">
        <v>3</v>
      </c>
      <c r="AF5" s="55">
        <v>7</v>
      </c>
      <c r="AG5" s="49">
        <f t="shared" ref="AG5:AG11" si="7">IF($F5="","",((AB5+AC5+AD5+AE5)/$F5))</f>
        <v>0.46153846153846156</v>
      </c>
      <c r="AH5" s="50">
        <f t="shared" ref="AH5:AH11" si="8">IF($F5="","",(AE5/$F5))</f>
        <v>0.23076923076923078</v>
      </c>
      <c r="AI5" s="54"/>
      <c r="AJ5" s="55"/>
      <c r="AK5" s="55"/>
      <c r="AL5" s="55">
        <v>5</v>
      </c>
      <c r="AM5" s="55">
        <v>8</v>
      </c>
      <c r="AN5" s="49">
        <f t="shared" ref="AN5:AN11" si="9">IF($F5="","",((AI5+AJ5+AK5+AL5)/$F5))</f>
        <v>0.38461538461538464</v>
      </c>
      <c r="AO5" s="50">
        <f t="shared" ref="AO5:AO11" si="10">IF($F5="","",(AL5/$F5))</f>
        <v>0.38461538461538464</v>
      </c>
      <c r="AP5" s="54"/>
      <c r="AQ5" s="55"/>
      <c r="AR5" s="55"/>
      <c r="AS5" s="55">
        <v>6</v>
      </c>
      <c r="AT5" s="55">
        <v>7</v>
      </c>
      <c r="AU5" s="49">
        <f t="shared" ref="AU5:AU11" si="11">IF($F5="","",((AP5+AQ5+AR5+AS5)/$F5))</f>
        <v>0.46153846153846156</v>
      </c>
      <c r="AV5" s="50">
        <f t="shared" ref="AV5:AV11" si="12">IF($F5="","",(AS5/$F5))</f>
        <v>0.46153846153846156</v>
      </c>
      <c r="AW5" s="54"/>
      <c r="AX5" s="55"/>
      <c r="AY5" s="55"/>
      <c r="AZ5" s="55">
        <v>6</v>
      </c>
      <c r="BA5" s="55">
        <v>7</v>
      </c>
      <c r="BB5" s="49">
        <f t="shared" ref="BB5:BB11" si="13">IF($F5="","",((AW5+AX5+AY5+AZ5)/$F5))</f>
        <v>0.46153846153846156</v>
      </c>
      <c r="BC5" s="50">
        <f t="shared" ref="BC5:BC11" si="14">IF($F5="","",(AZ5/$F5))</f>
        <v>0.46153846153846156</v>
      </c>
      <c r="BD5" s="54"/>
      <c r="BE5" s="55"/>
      <c r="BF5" s="55"/>
      <c r="BG5" s="55">
        <v>6</v>
      </c>
      <c r="BH5" s="55">
        <v>7</v>
      </c>
      <c r="BI5" s="49">
        <f t="shared" ref="BI5:BI11" si="15">IF($F5="","",((BD5+BE5+BF5+BG5)/$F5))</f>
        <v>0.46153846153846156</v>
      </c>
      <c r="BJ5" s="50">
        <f t="shared" ref="BJ5:BJ11" si="16">IF($F5="","",(BG5/$F5))</f>
        <v>0.46153846153846156</v>
      </c>
      <c r="BK5" s="54"/>
      <c r="BL5" s="55"/>
      <c r="BM5" s="55"/>
      <c r="BN5" s="55">
        <v>6</v>
      </c>
      <c r="BO5" s="55">
        <f>F5-BN5</f>
        <v>7</v>
      </c>
      <c r="BP5" s="49">
        <f t="shared" ref="BP5:BP11" si="17">IF($F5="","",((BK5+BL5+BM5+BN5)/$F5))</f>
        <v>0.46153846153846156</v>
      </c>
      <c r="BQ5" s="50">
        <f t="shared" ref="BQ5:BQ11" si="18">IF($F5="","",(BN5/$F5))</f>
        <v>0.46153846153846156</v>
      </c>
      <c r="BR5" s="54"/>
      <c r="BS5" s="55"/>
      <c r="BT5" s="55"/>
      <c r="BU5" s="55">
        <v>6</v>
      </c>
      <c r="BV5" s="55">
        <v>7</v>
      </c>
      <c r="BW5" s="49">
        <f t="shared" ref="BW5:BW11" si="19">IF($F5="","",((BR5+BS5+BT5+BU5)/$F5))</f>
        <v>0.46153846153846156</v>
      </c>
      <c r="BX5" s="50">
        <f t="shared" ref="BX5:BX11" si="20">IF($F5="","",(BU5/$F5))</f>
        <v>0.46153846153846156</v>
      </c>
      <c r="BY5" s="54"/>
      <c r="BZ5" s="55"/>
      <c r="CA5" s="55"/>
      <c r="CB5" s="55">
        <v>6</v>
      </c>
      <c r="CC5" s="55">
        <v>7</v>
      </c>
      <c r="CD5" s="49">
        <f t="shared" ref="CD5:CD12" si="21">IF($F5="","",((BY5+BZ5+CA5+CB5)/$F5))</f>
        <v>0.46153846153846156</v>
      </c>
      <c r="CE5" s="50">
        <f t="shared" ref="CE5:CE12" si="22">IF($F5="","",(CB5/$F5))</f>
        <v>0.46153846153846156</v>
      </c>
      <c r="CF5" s="54"/>
      <c r="CG5" s="55"/>
      <c r="CH5" s="55"/>
      <c r="CI5" s="55">
        <v>6</v>
      </c>
      <c r="CJ5" s="55">
        <v>7</v>
      </c>
      <c r="CK5" s="49">
        <f t="shared" ref="CK5:CK13" si="23">IF($F5="","",((CF5+CG5+CH5+CI5)/$F5))</f>
        <v>0.46153846153846156</v>
      </c>
      <c r="CL5" s="49">
        <f t="shared" ref="CL5:CL13" si="24">IF($F5="","",(CI5/$F5))</f>
        <v>0.46153846153846156</v>
      </c>
    </row>
    <row r="6" spans="1:90" s="52" customFormat="1" ht="14" x14ac:dyDescent="0.15">
      <c r="B6" s="47" t="s">
        <v>25</v>
      </c>
      <c r="C6" s="53">
        <f t="shared" si="0"/>
        <v>18</v>
      </c>
      <c r="D6" s="53"/>
      <c r="E6" s="53"/>
      <c r="F6" s="48">
        <v>18</v>
      </c>
      <c r="G6" s="54">
        <v>15</v>
      </c>
      <c r="H6" s="55"/>
      <c r="I6" s="55"/>
      <c r="J6" s="55"/>
      <c r="K6" s="55">
        <v>3</v>
      </c>
      <c r="L6" s="49">
        <f t="shared" si="1"/>
        <v>0.83333333333333337</v>
      </c>
      <c r="M6" s="50">
        <f t="shared" si="2"/>
        <v>0</v>
      </c>
      <c r="N6" s="54">
        <v>12</v>
      </c>
      <c r="O6" s="55"/>
      <c r="P6" s="55"/>
      <c r="Q6" s="55"/>
      <c r="R6" s="55">
        <v>6</v>
      </c>
      <c r="S6" s="49">
        <f t="shared" si="3"/>
        <v>0.66666666666666663</v>
      </c>
      <c r="T6" s="50">
        <f t="shared" si="4"/>
        <v>0</v>
      </c>
      <c r="U6" s="54">
        <v>10</v>
      </c>
      <c r="V6" s="55"/>
      <c r="W6" s="55">
        <v>2</v>
      </c>
      <c r="X6" s="55"/>
      <c r="Y6" s="55">
        <v>6</v>
      </c>
      <c r="Z6" s="49">
        <f t="shared" si="5"/>
        <v>0.66666666666666663</v>
      </c>
      <c r="AA6" s="50">
        <f t="shared" si="6"/>
        <v>0</v>
      </c>
      <c r="AB6" s="54">
        <v>4</v>
      </c>
      <c r="AC6" s="55"/>
      <c r="AD6" s="55">
        <v>1</v>
      </c>
      <c r="AE6" s="55">
        <v>4</v>
      </c>
      <c r="AF6" s="55">
        <v>9</v>
      </c>
      <c r="AG6" s="49">
        <f t="shared" si="7"/>
        <v>0.5</v>
      </c>
      <c r="AH6" s="50">
        <f t="shared" si="8"/>
        <v>0.22222222222222221</v>
      </c>
      <c r="AI6" s="54"/>
      <c r="AJ6" s="55"/>
      <c r="AK6" s="55">
        <v>1</v>
      </c>
      <c r="AL6" s="55">
        <v>8</v>
      </c>
      <c r="AM6" s="55">
        <v>9</v>
      </c>
      <c r="AN6" s="49">
        <f t="shared" si="9"/>
        <v>0.5</v>
      </c>
      <c r="AO6" s="50">
        <f t="shared" si="10"/>
        <v>0.44444444444444442</v>
      </c>
      <c r="AP6" s="54"/>
      <c r="AQ6" s="55"/>
      <c r="AR6" s="55">
        <v>1</v>
      </c>
      <c r="AS6" s="55">
        <v>8</v>
      </c>
      <c r="AT6" s="55">
        <v>9</v>
      </c>
      <c r="AU6" s="49">
        <f t="shared" si="11"/>
        <v>0.5</v>
      </c>
      <c r="AV6" s="50">
        <f t="shared" si="12"/>
        <v>0.44444444444444442</v>
      </c>
      <c r="AW6" s="54">
        <v>1</v>
      </c>
      <c r="AX6" s="55"/>
      <c r="AY6" s="55"/>
      <c r="AZ6" s="55">
        <v>8</v>
      </c>
      <c r="BA6" s="55">
        <v>9</v>
      </c>
      <c r="BB6" s="49">
        <f t="shared" si="13"/>
        <v>0.5</v>
      </c>
      <c r="BC6" s="50">
        <f t="shared" si="14"/>
        <v>0.44444444444444442</v>
      </c>
      <c r="BD6" s="54"/>
      <c r="BE6" s="55"/>
      <c r="BF6" s="55"/>
      <c r="BG6" s="55">
        <v>9</v>
      </c>
      <c r="BH6" s="55">
        <f>F6-BG6</f>
        <v>9</v>
      </c>
      <c r="BI6" s="49">
        <f t="shared" si="15"/>
        <v>0.5</v>
      </c>
      <c r="BJ6" s="50">
        <f t="shared" si="16"/>
        <v>0.5</v>
      </c>
      <c r="BK6" s="54"/>
      <c r="BL6" s="55"/>
      <c r="BM6" s="55"/>
      <c r="BN6" s="55">
        <v>9</v>
      </c>
      <c r="BO6" s="55">
        <v>9</v>
      </c>
      <c r="BP6" s="49">
        <f t="shared" si="17"/>
        <v>0.5</v>
      </c>
      <c r="BQ6" s="50">
        <f t="shared" si="18"/>
        <v>0.5</v>
      </c>
      <c r="BR6" s="54"/>
      <c r="BS6" s="55"/>
      <c r="BT6" s="55"/>
      <c r="BU6" s="55">
        <v>9</v>
      </c>
      <c r="BV6" s="55">
        <v>9</v>
      </c>
      <c r="BW6" s="49">
        <f t="shared" si="19"/>
        <v>0.5</v>
      </c>
      <c r="BX6" s="50">
        <f t="shared" si="20"/>
        <v>0.5</v>
      </c>
      <c r="BY6" s="54"/>
      <c r="BZ6" s="55"/>
      <c r="CA6" s="55"/>
      <c r="CB6" s="55">
        <v>9</v>
      </c>
      <c r="CC6" s="55">
        <v>9</v>
      </c>
      <c r="CD6" s="49">
        <f t="shared" si="21"/>
        <v>0.5</v>
      </c>
      <c r="CE6" s="50">
        <f t="shared" si="22"/>
        <v>0.5</v>
      </c>
      <c r="CF6" s="54"/>
      <c r="CG6" s="55"/>
      <c r="CH6" s="55"/>
      <c r="CI6" s="55"/>
      <c r="CJ6" s="55"/>
      <c r="CK6" s="49">
        <f t="shared" si="23"/>
        <v>0</v>
      </c>
      <c r="CL6" s="49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27</v>
      </c>
      <c r="D7" s="53"/>
      <c r="E7" s="53"/>
      <c r="F7" s="48">
        <v>27</v>
      </c>
      <c r="G7" s="54">
        <v>21</v>
      </c>
      <c r="H7" s="55"/>
      <c r="I7" s="55">
        <v>1</v>
      </c>
      <c r="J7" s="55"/>
      <c r="K7" s="55">
        <v>5</v>
      </c>
      <c r="L7" s="49">
        <f t="shared" si="1"/>
        <v>0.81481481481481477</v>
      </c>
      <c r="M7" s="50">
        <f t="shared" si="2"/>
        <v>0</v>
      </c>
      <c r="N7" s="54">
        <v>19</v>
      </c>
      <c r="O7" s="55">
        <v>1</v>
      </c>
      <c r="P7" s="55">
        <v>1</v>
      </c>
      <c r="Q7" s="55"/>
      <c r="R7" s="55">
        <v>6</v>
      </c>
      <c r="S7" s="49">
        <f t="shared" si="3"/>
        <v>0.77777777777777779</v>
      </c>
      <c r="T7" s="50">
        <f t="shared" si="4"/>
        <v>0</v>
      </c>
      <c r="U7" s="54">
        <v>20</v>
      </c>
      <c r="V7" s="55"/>
      <c r="W7" s="55"/>
      <c r="X7" s="55"/>
      <c r="Y7" s="55">
        <v>7</v>
      </c>
      <c r="Z7" s="49">
        <f t="shared" si="5"/>
        <v>0.7407407407407407</v>
      </c>
      <c r="AA7" s="50">
        <f t="shared" si="6"/>
        <v>0</v>
      </c>
      <c r="AB7" s="54">
        <v>12</v>
      </c>
      <c r="AC7" s="55"/>
      <c r="AD7" s="55"/>
      <c r="AE7" s="55">
        <v>7</v>
      </c>
      <c r="AF7" s="55">
        <v>8</v>
      </c>
      <c r="AG7" s="49">
        <f t="shared" si="7"/>
        <v>0.70370370370370372</v>
      </c>
      <c r="AH7" s="50">
        <f t="shared" si="8"/>
        <v>0.25925925925925924</v>
      </c>
      <c r="AI7" s="54">
        <v>5</v>
      </c>
      <c r="AJ7" s="55"/>
      <c r="AK7" s="55"/>
      <c r="AL7" s="55">
        <v>14</v>
      </c>
      <c r="AM7" s="55">
        <v>8</v>
      </c>
      <c r="AN7" s="49">
        <f t="shared" si="9"/>
        <v>0.70370370370370372</v>
      </c>
      <c r="AO7" s="50">
        <f t="shared" si="10"/>
        <v>0.51851851851851849</v>
      </c>
      <c r="AP7" s="54">
        <v>1</v>
      </c>
      <c r="AQ7" s="55"/>
      <c r="AR7" s="55">
        <v>1</v>
      </c>
      <c r="AS7" s="55">
        <v>15</v>
      </c>
      <c r="AT7" s="55">
        <v>10</v>
      </c>
      <c r="AU7" s="49">
        <f t="shared" si="11"/>
        <v>0.62962962962962965</v>
      </c>
      <c r="AV7" s="50">
        <f t="shared" si="12"/>
        <v>0.55555555555555558</v>
      </c>
      <c r="AW7" s="54"/>
      <c r="AX7" s="55"/>
      <c r="AY7" s="55"/>
      <c r="AZ7" s="55">
        <v>16</v>
      </c>
      <c r="BA7" s="55">
        <f>F7-AZ7</f>
        <v>11</v>
      </c>
      <c r="BB7" s="49">
        <f t="shared" si="13"/>
        <v>0.59259259259259256</v>
      </c>
      <c r="BC7" s="50">
        <f t="shared" si="14"/>
        <v>0.59259259259259256</v>
      </c>
      <c r="BD7" s="54">
        <v>1</v>
      </c>
      <c r="BE7" s="55"/>
      <c r="BF7" s="55"/>
      <c r="BG7" s="55">
        <v>16</v>
      </c>
      <c r="BH7" s="55">
        <v>10</v>
      </c>
      <c r="BI7" s="49">
        <f t="shared" si="15"/>
        <v>0.62962962962962965</v>
      </c>
      <c r="BJ7" s="50">
        <f t="shared" si="16"/>
        <v>0.59259259259259256</v>
      </c>
      <c r="BK7" s="54"/>
      <c r="BL7" s="55"/>
      <c r="BM7" s="55"/>
      <c r="BN7" s="55">
        <v>18</v>
      </c>
      <c r="BO7" s="55">
        <v>9</v>
      </c>
      <c r="BP7" s="49">
        <f t="shared" si="17"/>
        <v>0.66666666666666663</v>
      </c>
      <c r="BQ7" s="50">
        <f t="shared" si="18"/>
        <v>0.66666666666666663</v>
      </c>
      <c r="BR7" s="54"/>
      <c r="BS7" s="55"/>
      <c r="BT7" s="55"/>
      <c r="BU7" s="55">
        <v>18</v>
      </c>
      <c r="BV7" s="55">
        <v>9</v>
      </c>
      <c r="BW7" s="49">
        <f t="shared" si="19"/>
        <v>0.66666666666666663</v>
      </c>
      <c r="BX7" s="50">
        <f t="shared" si="20"/>
        <v>0.66666666666666663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49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19</v>
      </c>
      <c r="D8" s="53"/>
      <c r="E8" s="53"/>
      <c r="F8" s="48">
        <v>19</v>
      </c>
      <c r="G8" s="54">
        <v>14</v>
      </c>
      <c r="H8" s="55"/>
      <c r="I8" s="55">
        <v>1</v>
      </c>
      <c r="J8" s="55"/>
      <c r="K8" s="55">
        <v>4</v>
      </c>
      <c r="L8" s="49">
        <f t="shared" si="1"/>
        <v>0.78947368421052633</v>
      </c>
      <c r="M8" s="50">
        <f t="shared" si="2"/>
        <v>0</v>
      </c>
      <c r="N8" s="54">
        <v>10</v>
      </c>
      <c r="O8" s="55"/>
      <c r="P8" s="55">
        <v>1</v>
      </c>
      <c r="Q8" s="55"/>
      <c r="R8" s="55">
        <v>8</v>
      </c>
      <c r="S8" s="49">
        <f t="shared" si="3"/>
        <v>0.57894736842105265</v>
      </c>
      <c r="T8" s="50">
        <f t="shared" si="4"/>
        <v>0</v>
      </c>
      <c r="U8" s="54">
        <v>8</v>
      </c>
      <c r="V8" s="55"/>
      <c r="W8" s="55">
        <v>1</v>
      </c>
      <c r="X8" s="55"/>
      <c r="Y8" s="55">
        <v>10</v>
      </c>
      <c r="Z8" s="49">
        <f t="shared" si="5"/>
        <v>0.47368421052631576</v>
      </c>
      <c r="AA8" s="50">
        <f t="shared" si="6"/>
        <v>0</v>
      </c>
      <c r="AB8" s="54">
        <v>5</v>
      </c>
      <c r="AC8" s="55"/>
      <c r="AD8" s="55"/>
      <c r="AE8" s="55">
        <v>2</v>
      </c>
      <c r="AF8" s="55">
        <v>12</v>
      </c>
      <c r="AG8" s="49">
        <f t="shared" si="7"/>
        <v>0.36842105263157893</v>
      </c>
      <c r="AH8" s="50">
        <f t="shared" si="8"/>
        <v>0.10526315789473684</v>
      </c>
      <c r="AI8" s="54">
        <v>1</v>
      </c>
      <c r="AJ8" s="55"/>
      <c r="AK8" s="55"/>
      <c r="AL8" s="55">
        <v>7</v>
      </c>
      <c r="AM8" s="55">
        <v>11</v>
      </c>
      <c r="AN8" s="49">
        <f t="shared" si="9"/>
        <v>0.42105263157894735</v>
      </c>
      <c r="AO8" s="50">
        <f t="shared" si="10"/>
        <v>0.36842105263157893</v>
      </c>
      <c r="AP8" s="54">
        <v>1</v>
      </c>
      <c r="AQ8" s="55"/>
      <c r="AR8" s="55"/>
      <c r="AS8" s="55">
        <v>7</v>
      </c>
      <c r="AT8" s="55">
        <f>F8-(AP8+AS8)</f>
        <v>11</v>
      </c>
      <c r="AU8" s="49">
        <f t="shared" si="11"/>
        <v>0.42105263157894735</v>
      </c>
      <c r="AV8" s="50">
        <f t="shared" si="12"/>
        <v>0.36842105263157893</v>
      </c>
      <c r="AW8" s="54">
        <v>1</v>
      </c>
      <c r="AX8" s="55"/>
      <c r="AY8" s="55"/>
      <c r="AZ8" s="55">
        <v>7</v>
      </c>
      <c r="BA8" s="55">
        <v>11</v>
      </c>
      <c r="BB8" s="49">
        <f t="shared" si="13"/>
        <v>0.42105263157894735</v>
      </c>
      <c r="BC8" s="50">
        <f t="shared" si="14"/>
        <v>0.36842105263157893</v>
      </c>
      <c r="BD8" s="54"/>
      <c r="BE8" s="55"/>
      <c r="BF8" s="55"/>
      <c r="BG8" s="55">
        <v>7</v>
      </c>
      <c r="BH8" s="55">
        <v>12</v>
      </c>
      <c r="BI8" s="49">
        <f t="shared" si="15"/>
        <v>0.36842105263157893</v>
      </c>
      <c r="BJ8" s="50">
        <f t="shared" si="16"/>
        <v>0.36842105263157893</v>
      </c>
      <c r="BK8" s="54"/>
      <c r="BL8" s="55"/>
      <c r="BM8" s="55"/>
      <c r="BN8" s="55">
        <v>7</v>
      </c>
      <c r="BO8" s="55">
        <v>12</v>
      </c>
      <c r="BP8" s="49">
        <f t="shared" si="17"/>
        <v>0.36842105263157893</v>
      </c>
      <c r="BQ8" s="50">
        <f t="shared" si="18"/>
        <v>0.36842105263157893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49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23</v>
      </c>
      <c r="D9" s="53"/>
      <c r="E9" s="53"/>
      <c r="F9" s="48">
        <v>23</v>
      </c>
      <c r="G9" s="54">
        <v>17</v>
      </c>
      <c r="H9" s="55"/>
      <c r="I9" s="55">
        <v>2</v>
      </c>
      <c r="J9" s="55"/>
      <c r="K9" s="55">
        <v>4</v>
      </c>
      <c r="L9" s="49">
        <f t="shared" si="1"/>
        <v>0.82608695652173914</v>
      </c>
      <c r="M9" s="50">
        <f t="shared" si="2"/>
        <v>0</v>
      </c>
      <c r="N9" s="54">
        <v>16</v>
      </c>
      <c r="O9" s="55"/>
      <c r="P9" s="55">
        <v>1</v>
      </c>
      <c r="Q9" s="55"/>
      <c r="R9" s="55">
        <v>6</v>
      </c>
      <c r="S9" s="100">
        <f t="shared" si="3"/>
        <v>0.73913043478260865</v>
      </c>
      <c r="T9" s="50">
        <f t="shared" si="4"/>
        <v>0</v>
      </c>
      <c r="U9" s="54">
        <v>15</v>
      </c>
      <c r="V9" s="55"/>
      <c r="W9" s="55">
        <v>1</v>
      </c>
      <c r="X9" s="55"/>
      <c r="Y9" s="55">
        <v>7</v>
      </c>
      <c r="Z9" s="100">
        <f t="shared" si="5"/>
        <v>0.69565217391304346</v>
      </c>
      <c r="AA9" s="101">
        <f t="shared" si="6"/>
        <v>0</v>
      </c>
      <c r="AB9" s="54">
        <v>8</v>
      </c>
      <c r="AC9" s="55"/>
      <c r="AD9" s="55"/>
      <c r="AE9" s="55">
        <v>7</v>
      </c>
      <c r="AF9" s="55">
        <v>8</v>
      </c>
      <c r="AG9" s="100">
        <f t="shared" si="7"/>
        <v>0.65217391304347827</v>
      </c>
      <c r="AH9" s="50">
        <f t="shared" si="8"/>
        <v>0.30434782608695654</v>
      </c>
      <c r="AI9" s="54">
        <v>1</v>
      </c>
      <c r="AJ9" s="55"/>
      <c r="AK9" s="55"/>
      <c r="AL9" s="55">
        <v>13</v>
      </c>
      <c r="AM9" s="55">
        <f>F9-(AI9+AL9)</f>
        <v>9</v>
      </c>
      <c r="AN9" s="100">
        <f t="shared" si="9"/>
        <v>0.60869565217391308</v>
      </c>
      <c r="AO9" s="101">
        <f t="shared" si="10"/>
        <v>0.56521739130434778</v>
      </c>
      <c r="AP9" s="54">
        <v>1</v>
      </c>
      <c r="AQ9" s="55"/>
      <c r="AR9" s="55"/>
      <c r="AS9" s="55">
        <v>14</v>
      </c>
      <c r="AT9" s="55">
        <v>8</v>
      </c>
      <c r="AU9" s="49">
        <f t="shared" si="11"/>
        <v>0.65217391304347827</v>
      </c>
      <c r="AV9" s="50">
        <f t="shared" si="12"/>
        <v>0.60869565217391308</v>
      </c>
      <c r="AW9" s="54">
        <v>1</v>
      </c>
      <c r="AX9" s="55"/>
      <c r="AY9" s="55"/>
      <c r="AZ9" s="55">
        <v>14</v>
      </c>
      <c r="BA9" s="55">
        <f>F9-AZ9-AW9</f>
        <v>8</v>
      </c>
      <c r="BB9" s="100">
        <f t="shared" si="13"/>
        <v>0.65217391304347827</v>
      </c>
      <c r="BC9" s="101">
        <f t="shared" si="14"/>
        <v>0.60869565217391308</v>
      </c>
      <c r="BD9" s="54">
        <v>1</v>
      </c>
      <c r="BE9" s="55"/>
      <c r="BF9" s="55"/>
      <c r="BG9" s="55">
        <v>14</v>
      </c>
      <c r="BH9" s="55">
        <v>8</v>
      </c>
      <c r="BI9" s="100">
        <f t="shared" si="15"/>
        <v>0.65217391304347827</v>
      </c>
      <c r="BJ9" s="50">
        <f t="shared" si="16"/>
        <v>0.60869565217391308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0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39</v>
      </c>
      <c r="D10" s="53"/>
      <c r="E10" s="53"/>
      <c r="F10" s="48">
        <v>39</v>
      </c>
      <c r="G10" s="54">
        <v>32</v>
      </c>
      <c r="H10" s="55"/>
      <c r="I10" s="55">
        <v>2</v>
      </c>
      <c r="J10" s="55"/>
      <c r="K10" s="55">
        <v>5</v>
      </c>
      <c r="L10" s="59">
        <f t="shared" si="1"/>
        <v>0.87179487179487181</v>
      </c>
      <c r="M10" s="60">
        <f t="shared" si="2"/>
        <v>0</v>
      </c>
      <c r="N10" s="55">
        <v>31</v>
      </c>
      <c r="O10" s="55"/>
      <c r="P10" s="55"/>
      <c r="Q10" s="55"/>
      <c r="R10" s="55">
        <v>8</v>
      </c>
      <c r="S10" s="56">
        <f t="shared" si="3"/>
        <v>0.79487179487179482</v>
      </c>
      <c r="T10" s="50">
        <f t="shared" si="4"/>
        <v>0</v>
      </c>
      <c r="U10" s="54">
        <v>27</v>
      </c>
      <c r="V10" s="55"/>
      <c r="W10" s="55">
        <v>1</v>
      </c>
      <c r="X10" s="55"/>
      <c r="Y10" s="55">
        <v>11</v>
      </c>
      <c r="Z10" s="56">
        <f t="shared" si="5"/>
        <v>0.71794871794871795</v>
      </c>
      <c r="AA10" s="57">
        <f t="shared" si="6"/>
        <v>0</v>
      </c>
      <c r="AB10" s="55">
        <v>15</v>
      </c>
      <c r="AC10" s="55"/>
      <c r="AD10" s="55"/>
      <c r="AE10" s="55">
        <v>9</v>
      </c>
      <c r="AF10" s="55">
        <f>F10-(AB10+AE10)</f>
        <v>15</v>
      </c>
      <c r="AG10" s="56">
        <f t="shared" si="7"/>
        <v>0.61538461538461542</v>
      </c>
      <c r="AH10" s="50">
        <f t="shared" si="8"/>
        <v>0.23076923076923078</v>
      </c>
      <c r="AI10" s="54">
        <v>3</v>
      </c>
      <c r="AJ10" s="55"/>
      <c r="AK10" s="55"/>
      <c r="AL10" s="55">
        <v>22</v>
      </c>
      <c r="AM10" s="55">
        <f>F10-AI10-AJ10-AK10-AL10</f>
        <v>14</v>
      </c>
      <c r="AN10" s="56">
        <f t="shared" si="9"/>
        <v>0.64102564102564108</v>
      </c>
      <c r="AO10" s="57">
        <f t="shared" si="10"/>
        <v>0.5641025641025641</v>
      </c>
      <c r="AP10" s="54">
        <v>1</v>
      </c>
      <c r="AQ10" s="55"/>
      <c r="AR10" s="55"/>
      <c r="AS10" s="55">
        <v>24</v>
      </c>
      <c r="AT10" s="55">
        <f>F10-AS10-AP10</f>
        <v>14</v>
      </c>
      <c r="AU10" s="100">
        <f t="shared" si="11"/>
        <v>0.64102564102564108</v>
      </c>
      <c r="AV10" s="50">
        <f t="shared" si="12"/>
        <v>0.61538461538461542</v>
      </c>
      <c r="AW10" s="54"/>
      <c r="AX10" s="55"/>
      <c r="AY10" s="55"/>
      <c r="AZ10" s="55">
        <v>25</v>
      </c>
      <c r="BA10" s="55">
        <v>14</v>
      </c>
      <c r="BB10" s="56">
        <f t="shared" si="13"/>
        <v>0.64102564102564108</v>
      </c>
      <c r="BC10" s="57">
        <f t="shared" si="14"/>
        <v>0.64102564102564108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56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26</v>
      </c>
      <c r="D11" s="53"/>
      <c r="E11" s="53"/>
      <c r="F11" s="48">
        <v>26</v>
      </c>
      <c r="G11" s="54">
        <v>20</v>
      </c>
      <c r="H11" s="55"/>
      <c r="I11" s="55">
        <v>1</v>
      </c>
      <c r="J11" s="55"/>
      <c r="K11" s="55">
        <v>5</v>
      </c>
      <c r="L11" s="56">
        <f t="shared" si="1"/>
        <v>0.80769230769230771</v>
      </c>
      <c r="M11" s="60">
        <f t="shared" si="2"/>
        <v>0</v>
      </c>
      <c r="N11" s="55">
        <v>17</v>
      </c>
      <c r="O11" s="55"/>
      <c r="P11" s="55">
        <v>1</v>
      </c>
      <c r="Q11" s="55"/>
      <c r="R11" s="55">
        <v>8</v>
      </c>
      <c r="S11" s="56">
        <f t="shared" si="3"/>
        <v>0.69230769230769229</v>
      </c>
      <c r="T11" s="50">
        <f t="shared" si="4"/>
        <v>0</v>
      </c>
      <c r="U11" s="54">
        <v>16</v>
      </c>
      <c r="V11" s="55"/>
      <c r="W11" s="55"/>
      <c r="X11" s="55">
        <v>1</v>
      </c>
      <c r="Y11" s="55">
        <f>F11-(U11+X11)</f>
        <v>9</v>
      </c>
      <c r="Z11" s="56">
        <f t="shared" si="5"/>
        <v>0.65384615384615385</v>
      </c>
      <c r="AA11" s="60">
        <f t="shared" si="6"/>
        <v>3.8461538461538464E-2</v>
      </c>
      <c r="AB11" s="55">
        <v>8</v>
      </c>
      <c r="AC11" s="55"/>
      <c r="AD11" s="55"/>
      <c r="AE11" s="55">
        <v>9</v>
      </c>
      <c r="AF11" s="55">
        <f>F11-AB11-AC11-AD11-AE11</f>
        <v>9</v>
      </c>
      <c r="AG11" s="56">
        <f t="shared" si="7"/>
        <v>0.65384615384615385</v>
      </c>
      <c r="AH11" s="50">
        <f t="shared" si="8"/>
        <v>0.34615384615384615</v>
      </c>
      <c r="AI11" s="54"/>
      <c r="AJ11" s="55"/>
      <c r="AK11" s="55"/>
      <c r="AL11" s="55">
        <v>17</v>
      </c>
      <c r="AM11" s="55">
        <f>F11-AL11</f>
        <v>9</v>
      </c>
      <c r="AN11" s="56">
        <f t="shared" si="9"/>
        <v>0.65384615384615385</v>
      </c>
      <c r="AO11" s="60">
        <f t="shared" si="10"/>
        <v>0.65384615384615385</v>
      </c>
      <c r="AP11" s="55"/>
      <c r="AQ11" s="55"/>
      <c r="AR11" s="55"/>
      <c r="AS11" s="55">
        <v>17</v>
      </c>
      <c r="AT11" s="55">
        <v>9</v>
      </c>
      <c r="AU11" s="56">
        <f t="shared" si="11"/>
        <v>0.65384615384615385</v>
      </c>
      <c r="AV11" s="50">
        <f t="shared" si="12"/>
        <v>0.65384615384615385</v>
      </c>
      <c r="AW11" s="54"/>
      <c r="AX11" s="55"/>
      <c r="AY11" s="55"/>
      <c r="AZ11" s="55"/>
      <c r="BA11" s="55"/>
      <c r="BB11" s="56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6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6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6">
        <f t="shared" si="23"/>
        <v>0</v>
      </c>
      <c r="CL11" s="59">
        <f t="shared" si="24"/>
        <v>0</v>
      </c>
    </row>
    <row r="12" spans="1:90" s="52" customFormat="1" ht="14" x14ac:dyDescent="0.15">
      <c r="B12" s="47" t="s">
        <v>68</v>
      </c>
      <c r="C12" s="53">
        <v>28</v>
      </c>
      <c r="D12" s="53"/>
      <c r="E12" s="53"/>
      <c r="F12" s="48">
        <v>28</v>
      </c>
      <c r="G12" s="54">
        <v>23</v>
      </c>
      <c r="H12" s="55"/>
      <c r="I12" s="55">
        <v>1</v>
      </c>
      <c r="J12" s="55"/>
      <c r="K12" s="55">
        <v>4</v>
      </c>
      <c r="L12" s="56">
        <f>IF($F12="","",((G12+H12+I12+J12)/$F12))</f>
        <v>0.8571428571428571</v>
      </c>
      <c r="M12" s="50">
        <f>IF($F12="","",(J12/$F12))</f>
        <v>0</v>
      </c>
      <c r="N12" s="55">
        <v>22</v>
      </c>
      <c r="O12" s="55"/>
      <c r="P12" s="55">
        <v>1</v>
      </c>
      <c r="Q12" s="55"/>
      <c r="R12" s="55">
        <f>F12-(N12+P12)</f>
        <v>5</v>
      </c>
      <c r="S12" s="56">
        <f>IF($F12="","",((N12+O12+P12+Q12)/$F12))</f>
        <v>0.8214285714285714</v>
      </c>
      <c r="T12" s="50">
        <f>IF($F12="","",(Q12/$F12))</f>
        <v>0</v>
      </c>
      <c r="U12" s="55">
        <v>15</v>
      </c>
      <c r="V12" s="55"/>
      <c r="W12" s="55">
        <v>1</v>
      </c>
      <c r="X12" s="55">
        <v>1</v>
      </c>
      <c r="Y12" s="55">
        <f>F12-U12-V12-W12-X12</f>
        <v>11</v>
      </c>
      <c r="Z12" s="56">
        <f>IF($F12="","",((U12+V12+W12+X12)/$F12))</f>
        <v>0.6071428571428571</v>
      </c>
      <c r="AA12" s="50">
        <f>IF($F12="","",(X12/$F12))</f>
        <v>3.5714285714285712E-2</v>
      </c>
      <c r="AB12" s="55">
        <v>11</v>
      </c>
      <c r="AC12" s="55"/>
      <c r="AD12" s="55"/>
      <c r="AE12" s="55">
        <v>4</v>
      </c>
      <c r="AF12" s="55">
        <f>F12-AE12-AB12</f>
        <v>13</v>
      </c>
      <c r="AG12" s="56">
        <f>IF($F12="","",((AB12+AC12+AD12+AE12)/$F12))</f>
        <v>0.5357142857142857</v>
      </c>
      <c r="AH12" s="50">
        <f>IF($F12="","",(AE12/$F12))</f>
        <v>0.14285714285714285</v>
      </c>
      <c r="AI12" s="55">
        <v>2</v>
      </c>
      <c r="AJ12" s="55"/>
      <c r="AK12" s="55"/>
      <c r="AL12" s="55">
        <v>11</v>
      </c>
      <c r="AM12" s="55">
        <v>15</v>
      </c>
      <c r="AN12" s="56">
        <f>IF($F12="","",((AI12+AJ12+AK12+AL12)/$F12))</f>
        <v>0.4642857142857143</v>
      </c>
      <c r="AO12" s="50">
        <f>IF($F12="","",(AL12/$F12))</f>
        <v>0.39285714285714285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5"/>
      <c r="AX12" s="55"/>
      <c r="AY12" s="55"/>
      <c r="AZ12" s="55"/>
      <c r="BA12" s="55"/>
      <c r="BB12" s="56">
        <f>IF($F12="","",((AW12+AX12+AY12+AZ12)/$F12))</f>
        <v>0</v>
      </c>
      <c r="BC12" s="5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5"/>
      <c r="BL12" s="55"/>
      <c r="BM12" s="55"/>
      <c r="BN12" s="55"/>
      <c r="BO12" s="55"/>
      <c r="BP12" s="56">
        <f>IF($F12="","",((BK12+BL12+BM12+BN12)/$F12))</f>
        <v>0</v>
      </c>
      <c r="BQ12" s="5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5"/>
      <c r="BZ12" s="55"/>
      <c r="CA12" s="55"/>
      <c r="CB12" s="55"/>
      <c r="CC12" s="55"/>
      <c r="CD12" s="56">
        <f t="shared" si="21"/>
        <v>0</v>
      </c>
      <c r="CE12" s="50">
        <f t="shared" si="22"/>
        <v>0</v>
      </c>
      <c r="CF12" s="55"/>
      <c r="CG12" s="55"/>
      <c r="CH12" s="55"/>
      <c r="CI12" s="55"/>
      <c r="CJ12" s="55"/>
      <c r="CK12" s="56">
        <f t="shared" si="23"/>
        <v>0</v>
      </c>
      <c r="CL12" s="58">
        <f t="shared" si="24"/>
        <v>0</v>
      </c>
    </row>
    <row r="13" spans="1:90" s="52" customFormat="1" ht="14" x14ac:dyDescent="0.15">
      <c r="B13" s="47" t="s">
        <v>70</v>
      </c>
      <c r="C13" s="53">
        <v>21</v>
      </c>
      <c r="D13" s="53"/>
      <c r="E13" s="53"/>
      <c r="F13" s="48">
        <v>21</v>
      </c>
      <c r="G13" s="54">
        <v>18</v>
      </c>
      <c r="H13" s="55"/>
      <c r="I13" s="55">
        <v>1</v>
      </c>
      <c r="J13" s="55"/>
      <c r="K13" s="55">
        <f>F13-(G13+I13)</f>
        <v>2</v>
      </c>
      <c r="L13" s="56">
        <f>IF($F13="","",((G13+H13+I13+J13)/$F13))</f>
        <v>0.90476190476190477</v>
      </c>
      <c r="M13" s="50">
        <f>IF($F13="","",(J13/$F13))</f>
        <v>0</v>
      </c>
      <c r="N13" s="55">
        <v>14</v>
      </c>
      <c r="O13" s="55"/>
      <c r="P13" s="55">
        <v>3</v>
      </c>
      <c r="Q13" s="55"/>
      <c r="R13" s="55">
        <f>F13-N13-O13-P13-Q13</f>
        <v>4</v>
      </c>
      <c r="S13" s="56">
        <f>IF($F13="","",((N13+O13+P13+Q13)/$F13))</f>
        <v>0.80952380952380953</v>
      </c>
      <c r="T13" s="50">
        <f>IF($F13="","",(Q13/$F13))</f>
        <v>0</v>
      </c>
      <c r="U13" s="54">
        <v>15</v>
      </c>
      <c r="V13" s="55"/>
      <c r="W13" s="55"/>
      <c r="X13" s="55"/>
      <c r="Y13" s="55">
        <f>F13-U13</f>
        <v>6</v>
      </c>
      <c r="Z13" s="56">
        <f>IF($F13="","",((U13+V13+W13+X13)/$F13))</f>
        <v>0.7142857142857143</v>
      </c>
      <c r="AA13" s="50">
        <f>IF($F13="","",(X13/$F13))</f>
        <v>0</v>
      </c>
      <c r="AB13" s="55">
        <v>8</v>
      </c>
      <c r="AC13" s="55"/>
      <c r="AD13" s="55">
        <v>2</v>
      </c>
      <c r="AE13" s="55">
        <v>5</v>
      </c>
      <c r="AF13" s="55">
        <f>F13-AB13-AD13-AE13</f>
        <v>6</v>
      </c>
      <c r="AG13" s="56">
        <f>IF($F13="","",((AB13+AC13+AD13+AE13)/$F13))</f>
        <v>0.7142857142857143</v>
      </c>
      <c r="AH13" s="50">
        <f>IF($F13="","",(AE13/$F13))</f>
        <v>0.23809523809523808</v>
      </c>
      <c r="AI13" s="54"/>
      <c r="AJ13" s="55"/>
      <c r="AK13" s="55"/>
      <c r="AL13" s="55"/>
      <c r="AM13" s="55"/>
      <c r="AN13" s="56">
        <f>IF($F13="","",((AI13+AJ13+AK13+AL13)/$F13))</f>
        <v>0</v>
      </c>
      <c r="AO13" s="5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6">
        <f>IF($F13="","",((AW13+AX13+AY13+AZ13)/$F13))</f>
        <v>0</v>
      </c>
      <c r="BC13" s="5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6">
        <f>IF($F13="","",((BK13+BL13+BM13+BN13)/$F13))</f>
        <v>0</v>
      </c>
      <c r="BQ13" s="5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6">
        <f>IF($F13="","",((BY13+BZ13+CA13+CB13)/$F13))</f>
        <v>0</v>
      </c>
      <c r="CE13" s="5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100">
        <f t="shared" si="24"/>
        <v>0</v>
      </c>
    </row>
    <row r="14" spans="1:90" s="52" customFormat="1" ht="14" x14ac:dyDescent="0.15">
      <c r="B14" s="47" t="s">
        <v>72</v>
      </c>
      <c r="C14" s="53">
        <v>23</v>
      </c>
      <c r="D14" s="53"/>
      <c r="E14" s="53"/>
      <c r="F14" s="48">
        <v>23</v>
      </c>
      <c r="G14" s="54">
        <v>19</v>
      </c>
      <c r="H14" s="55"/>
      <c r="I14" s="55">
        <v>1</v>
      </c>
      <c r="J14" s="55"/>
      <c r="K14" s="55">
        <f>F14-(G14+I14+J14)</f>
        <v>3</v>
      </c>
      <c r="L14" s="59">
        <f>IF($F14="","",((G14+H14+I14+J14)/$F14))</f>
        <v>0.86956521739130432</v>
      </c>
      <c r="M14" s="50">
        <f>IF($F14="","",(J14/$F14))</f>
        <v>0</v>
      </c>
      <c r="N14" s="55">
        <v>17</v>
      </c>
      <c r="O14" s="55"/>
      <c r="P14" s="55"/>
      <c r="Q14" s="55"/>
      <c r="R14" s="55">
        <f>F14-N14</f>
        <v>6</v>
      </c>
      <c r="S14" s="56">
        <f>IF($F14="","",((N14+O14+P14+Q14)/$F14))</f>
        <v>0.73913043478260865</v>
      </c>
      <c r="T14" s="50">
        <f>IF($F14="","",(Q14/$F14))</f>
        <v>0</v>
      </c>
      <c r="U14" s="54">
        <v>15</v>
      </c>
      <c r="V14" s="55"/>
      <c r="W14" s="55">
        <v>1</v>
      </c>
      <c r="X14" s="55"/>
      <c r="Y14" s="55">
        <v>7</v>
      </c>
      <c r="Z14" s="59">
        <f>IF($F14="","",((U14+V14+W14+X14)/$F14))</f>
        <v>0.69565217391304346</v>
      </c>
      <c r="AA14" s="50">
        <f>IF($F14="","",(X14/$F14))</f>
        <v>0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5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5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5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50">
        <f>IF($F14="","",(CB14/$F14))</f>
        <v>0</v>
      </c>
      <c r="CF14" s="73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25</v>
      </c>
      <c r="D15" s="53"/>
      <c r="E15" s="53"/>
      <c r="F15" s="48">
        <v>25</v>
      </c>
      <c r="G15" s="83">
        <v>21</v>
      </c>
      <c r="H15" s="84"/>
      <c r="I15" s="84">
        <v>1</v>
      </c>
      <c r="J15" s="84"/>
      <c r="K15" s="84">
        <f>F15-(G15+I15+J15)</f>
        <v>3</v>
      </c>
      <c r="L15" s="85">
        <f>IF($F15="","",((G15+H15+I15+J15)/$F15))</f>
        <v>0.88</v>
      </c>
      <c r="M15" s="86">
        <f>IF($F15="","",(J15/$F15))</f>
        <v>0</v>
      </c>
      <c r="N15" s="55">
        <v>18</v>
      </c>
      <c r="O15" s="55"/>
      <c r="P15" s="55"/>
      <c r="Q15" s="55"/>
      <c r="R15" s="55">
        <v>7</v>
      </c>
      <c r="S15" s="56">
        <f>IF($F15="","",((N15+O15+P15+Q15)/$F15))</f>
        <v>0.72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91">
        <f>IF($F15="","",(CI15/$F15))</f>
        <v>0</v>
      </c>
    </row>
    <row r="16" spans="1:90" s="52" customFormat="1" ht="14" x14ac:dyDescent="0.15">
      <c r="B16" s="47" t="s">
        <v>74</v>
      </c>
      <c r="C16" s="53">
        <v>24</v>
      </c>
      <c r="D16" s="53"/>
      <c r="E16" s="53"/>
      <c r="F16" s="48">
        <f>C16-D16-E16</f>
        <v>24</v>
      </c>
      <c r="G16" s="93">
        <v>16</v>
      </c>
      <c r="H16" s="70"/>
      <c r="I16" s="70"/>
      <c r="J16" s="70"/>
      <c r="K16" s="70">
        <f>F16-(G16+I16+J16)</f>
        <v>8</v>
      </c>
      <c r="L16" s="71">
        <f>IF($F16="","",((G16+H16+I16+J16)/$F16))</f>
        <v>0.66666666666666663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91">
        <f>IF($F16="","",(CI16/$F16))</f>
        <v>0</v>
      </c>
    </row>
    <row r="18" spans="2:90" ht="16" customHeight="1" x14ac:dyDescent="0.15">
      <c r="B18" t="str">
        <f>"Transfer Retention - "&amp;$A$1</f>
        <v>Transfer Retention - Black or African American</v>
      </c>
    </row>
    <row r="19" spans="2:90" s="36" customFormat="1" ht="16.25" customHeight="1" x14ac:dyDescent="0.15">
      <c r="B19" s="145" t="s">
        <v>7</v>
      </c>
      <c r="C19" s="147" t="s">
        <v>9</v>
      </c>
      <c r="D19" s="147" t="s">
        <v>0</v>
      </c>
      <c r="E19" s="147" t="s">
        <v>8</v>
      </c>
      <c r="F19" s="37"/>
      <c r="G19" s="149" t="s">
        <v>1</v>
      </c>
      <c r="H19" s="150"/>
      <c r="I19" s="150"/>
      <c r="J19" s="150"/>
      <c r="K19" s="150"/>
      <c r="L19" s="150"/>
      <c r="M19" s="155"/>
      <c r="N19" s="139" t="s">
        <v>11</v>
      </c>
      <c r="O19" s="140"/>
      <c r="P19" s="140"/>
      <c r="Q19" s="140"/>
      <c r="R19" s="140"/>
      <c r="S19" s="140"/>
      <c r="T19" s="153"/>
      <c r="U19" s="142" t="s">
        <v>12</v>
      </c>
      <c r="V19" s="140"/>
      <c r="W19" s="140"/>
      <c r="X19" s="140"/>
      <c r="Y19" s="140"/>
      <c r="Z19" s="140"/>
      <c r="AA19" s="152"/>
      <c r="AB19" s="139" t="s">
        <v>13</v>
      </c>
      <c r="AC19" s="140"/>
      <c r="AD19" s="140"/>
      <c r="AE19" s="140"/>
      <c r="AF19" s="140"/>
      <c r="AG19" s="140"/>
      <c r="AH19" s="153"/>
      <c r="AI19" s="142" t="s">
        <v>14</v>
      </c>
      <c r="AJ19" s="140"/>
      <c r="AK19" s="140"/>
      <c r="AL19" s="140"/>
      <c r="AM19" s="140"/>
      <c r="AN19" s="140"/>
      <c r="AO19" s="152"/>
      <c r="AP19" s="139" t="s">
        <v>15</v>
      </c>
      <c r="AQ19" s="140"/>
      <c r="AR19" s="140"/>
      <c r="AS19" s="140"/>
      <c r="AT19" s="140"/>
      <c r="AU19" s="140"/>
      <c r="AV19" s="154"/>
      <c r="AW19" s="139" t="s">
        <v>28</v>
      </c>
      <c r="AX19" s="140"/>
      <c r="AY19" s="140"/>
      <c r="AZ19" s="140"/>
      <c r="BA19" s="140"/>
      <c r="BB19" s="140"/>
      <c r="BC19" s="154"/>
      <c r="BD19" s="139" t="s">
        <v>29</v>
      </c>
      <c r="BE19" s="140"/>
      <c r="BF19" s="140"/>
      <c r="BG19" s="140"/>
      <c r="BH19" s="140"/>
      <c r="BI19" s="140"/>
      <c r="BJ19" s="154"/>
      <c r="BK19" s="139" t="s">
        <v>30</v>
      </c>
      <c r="BL19" s="140"/>
      <c r="BM19" s="140"/>
      <c r="BN19" s="140"/>
      <c r="BO19" s="140"/>
      <c r="BP19" s="140"/>
      <c r="BQ19" s="154"/>
      <c r="BR19" s="139" t="s">
        <v>32</v>
      </c>
      <c r="BS19" s="140"/>
      <c r="BT19" s="140"/>
      <c r="BU19" s="140"/>
      <c r="BV19" s="140"/>
      <c r="BW19" s="140"/>
      <c r="BX19" s="154"/>
      <c r="BY19" s="139" t="s">
        <v>69</v>
      </c>
      <c r="BZ19" s="140"/>
      <c r="CA19" s="140"/>
      <c r="CB19" s="140"/>
      <c r="CC19" s="140"/>
      <c r="CD19" s="140"/>
      <c r="CE19" s="154"/>
      <c r="CF19" s="139" t="s">
        <v>71</v>
      </c>
      <c r="CG19" s="140"/>
      <c r="CH19" s="140"/>
      <c r="CI19" s="140"/>
      <c r="CJ19" s="140"/>
      <c r="CK19" s="140"/>
      <c r="CL19" s="154"/>
    </row>
    <row r="20" spans="2:90" s="36" customFormat="1" ht="118" x14ac:dyDescent="0.15">
      <c r="B20" s="146"/>
      <c r="C20" s="148"/>
      <c r="D20" s="148"/>
      <c r="E20" s="148"/>
      <c r="F20" s="38" t="s">
        <v>10</v>
      </c>
      <c r="G20" s="39" t="s">
        <v>2</v>
      </c>
      <c r="H20" s="40" t="s">
        <v>4</v>
      </c>
      <c r="I20" s="40" t="s">
        <v>3</v>
      </c>
      <c r="J20" s="40" t="s">
        <v>17</v>
      </c>
      <c r="K20" s="40" t="s">
        <v>5</v>
      </c>
      <c r="L20" s="40" t="s">
        <v>6</v>
      </c>
      <c r="M20" s="41" t="s">
        <v>16</v>
      </c>
      <c r="N20" s="42" t="s">
        <v>2</v>
      </c>
      <c r="O20" s="43" t="s">
        <v>4</v>
      </c>
      <c r="P20" s="43" t="s">
        <v>3</v>
      </c>
      <c r="Q20" s="43" t="s">
        <v>17</v>
      </c>
      <c r="R20" s="43" t="s">
        <v>5</v>
      </c>
      <c r="S20" s="43" t="s">
        <v>6</v>
      </c>
      <c r="T20" s="44" t="s">
        <v>16</v>
      </c>
      <c r="U20" s="45" t="s">
        <v>2</v>
      </c>
      <c r="V20" s="43" t="s">
        <v>4</v>
      </c>
      <c r="W20" s="43" t="s">
        <v>3</v>
      </c>
      <c r="X20" s="43" t="s">
        <v>17</v>
      </c>
      <c r="Y20" s="43" t="s">
        <v>5</v>
      </c>
      <c r="Z20" s="43" t="s">
        <v>6</v>
      </c>
      <c r="AA20" s="46" t="s">
        <v>16</v>
      </c>
      <c r="AB20" s="42" t="s">
        <v>2</v>
      </c>
      <c r="AC20" s="43" t="s">
        <v>4</v>
      </c>
      <c r="AD20" s="43" t="s">
        <v>3</v>
      </c>
      <c r="AE20" s="43" t="s">
        <v>17</v>
      </c>
      <c r="AF20" s="43" t="s">
        <v>5</v>
      </c>
      <c r="AG20" s="43" t="s">
        <v>6</v>
      </c>
      <c r="AH20" s="44" t="s">
        <v>16</v>
      </c>
      <c r="AI20" s="45" t="s">
        <v>2</v>
      </c>
      <c r="AJ20" s="43" t="s">
        <v>4</v>
      </c>
      <c r="AK20" s="43" t="s">
        <v>3</v>
      </c>
      <c r="AL20" s="43" t="s">
        <v>17</v>
      </c>
      <c r="AM20" s="43" t="s">
        <v>5</v>
      </c>
      <c r="AN20" s="43" t="s">
        <v>6</v>
      </c>
      <c r="AO20" s="46" t="s">
        <v>16</v>
      </c>
      <c r="AP20" s="42" t="s">
        <v>2</v>
      </c>
      <c r="AQ20" s="43" t="s">
        <v>4</v>
      </c>
      <c r="AR20" s="43" t="s">
        <v>3</v>
      </c>
      <c r="AS20" s="43" t="s">
        <v>17</v>
      </c>
      <c r="AT20" s="43" t="s">
        <v>5</v>
      </c>
      <c r="AU20" s="43" t="s">
        <v>6</v>
      </c>
      <c r="AV20" s="43" t="s">
        <v>16</v>
      </c>
      <c r="AW20" s="42" t="s">
        <v>2</v>
      </c>
      <c r="AX20" s="43" t="s">
        <v>4</v>
      </c>
      <c r="AY20" s="43" t="s">
        <v>3</v>
      </c>
      <c r="AZ20" s="43" t="s">
        <v>17</v>
      </c>
      <c r="BA20" s="43" t="s">
        <v>5</v>
      </c>
      <c r="BB20" s="43" t="s">
        <v>6</v>
      </c>
      <c r="BC20" s="43" t="s">
        <v>16</v>
      </c>
      <c r="BD20" s="42" t="s">
        <v>2</v>
      </c>
      <c r="BE20" s="43" t="s">
        <v>4</v>
      </c>
      <c r="BF20" s="43" t="s">
        <v>3</v>
      </c>
      <c r="BG20" s="43" t="s">
        <v>17</v>
      </c>
      <c r="BH20" s="43" t="s">
        <v>5</v>
      </c>
      <c r="BI20" s="43" t="s">
        <v>6</v>
      </c>
      <c r="BJ20" s="43" t="s">
        <v>16</v>
      </c>
      <c r="BK20" s="42" t="s">
        <v>2</v>
      </c>
      <c r="BL20" s="43" t="s">
        <v>4</v>
      </c>
      <c r="BM20" s="43" t="s">
        <v>3</v>
      </c>
      <c r="BN20" s="43" t="s">
        <v>17</v>
      </c>
      <c r="BO20" s="43" t="s">
        <v>5</v>
      </c>
      <c r="BP20" s="43" t="s">
        <v>6</v>
      </c>
      <c r="BQ20" s="43" t="s">
        <v>16</v>
      </c>
      <c r="BR20" s="42" t="s">
        <v>2</v>
      </c>
      <c r="BS20" s="43" t="s">
        <v>4</v>
      </c>
      <c r="BT20" s="43" t="s">
        <v>3</v>
      </c>
      <c r="BU20" s="43" t="s">
        <v>17</v>
      </c>
      <c r="BV20" s="43" t="s">
        <v>5</v>
      </c>
      <c r="BW20" s="43" t="s">
        <v>6</v>
      </c>
      <c r="BX20" s="43" t="s">
        <v>16</v>
      </c>
      <c r="BY20" s="42" t="s">
        <v>2</v>
      </c>
      <c r="BZ20" s="43" t="s">
        <v>4</v>
      </c>
      <c r="CA20" s="43" t="s">
        <v>3</v>
      </c>
      <c r="CB20" s="43" t="s">
        <v>17</v>
      </c>
      <c r="CC20" s="43" t="s">
        <v>5</v>
      </c>
      <c r="CD20" s="43" t="s">
        <v>6</v>
      </c>
      <c r="CE20" s="43" t="s">
        <v>16</v>
      </c>
      <c r="CF20" s="42" t="s">
        <v>2</v>
      </c>
      <c r="CG20" s="43" t="s">
        <v>4</v>
      </c>
      <c r="CH20" s="43" t="s">
        <v>3</v>
      </c>
      <c r="CI20" s="43" t="s">
        <v>17</v>
      </c>
      <c r="CJ20" s="43" t="s">
        <v>5</v>
      </c>
      <c r="CK20" s="43" t="s">
        <v>6</v>
      </c>
      <c r="CL20" s="43" t="s">
        <v>16</v>
      </c>
    </row>
    <row r="21" spans="2:90" s="52" customFormat="1" ht="14" x14ac:dyDescent="0.15">
      <c r="B21" s="47" t="s">
        <v>24</v>
      </c>
      <c r="C21" s="53">
        <f t="shared" ref="C21:C27" si="25">F21+D21+E21</f>
        <v>8</v>
      </c>
      <c r="D21" s="53"/>
      <c r="E21" s="53"/>
      <c r="F21" s="48">
        <v>8</v>
      </c>
      <c r="G21" s="54">
        <v>5</v>
      </c>
      <c r="H21" s="55"/>
      <c r="I21" s="55"/>
      <c r="J21" s="55"/>
      <c r="K21" s="55">
        <v>3</v>
      </c>
      <c r="L21" s="49">
        <f t="shared" ref="L21:L27" si="26">IF($F21="","",((G21+H21+I21+J21)/$F21))</f>
        <v>0.625</v>
      </c>
      <c r="M21" s="50">
        <f t="shared" ref="M21:M27" si="27">IF($F21="","",(J21/$F21))</f>
        <v>0</v>
      </c>
      <c r="N21" s="54">
        <v>4</v>
      </c>
      <c r="O21" s="55"/>
      <c r="P21" s="55"/>
      <c r="Q21" s="55"/>
      <c r="R21" s="55">
        <v>4</v>
      </c>
      <c r="S21" s="49">
        <f t="shared" ref="S21:S27" si="28">IF($F21="","",((N21+O21+P21+Q21)/$F21))</f>
        <v>0.5</v>
      </c>
      <c r="T21" s="50">
        <f t="shared" ref="T21:T27" si="29">IF($F21="","",(Q21/$F21))</f>
        <v>0</v>
      </c>
      <c r="U21" s="54">
        <v>2</v>
      </c>
      <c r="V21" s="55"/>
      <c r="W21" s="55"/>
      <c r="X21" s="55">
        <v>2</v>
      </c>
      <c r="Y21" s="55">
        <v>4</v>
      </c>
      <c r="Z21" s="49">
        <f t="shared" ref="Z21:Z27" si="30">IF($F21="","",((U21+V21+W21+X21)/$F21))</f>
        <v>0.5</v>
      </c>
      <c r="AA21" s="50">
        <f t="shared" ref="AA21:AA27" si="31">IF($F21="","",(X21/$F21))</f>
        <v>0.25</v>
      </c>
      <c r="AB21" s="54">
        <v>2</v>
      </c>
      <c r="AC21" s="55"/>
      <c r="AD21" s="55"/>
      <c r="AE21" s="55">
        <v>2</v>
      </c>
      <c r="AF21" s="55">
        <v>4</v>
      </c>
      <c r="AG21" s="49">
        <f t="shared" ref="AG21:AG27" si="32">IF($F21="","",((AB21+AC21+AD21+AE21)/$F21))</f>
        <v>0.5</v>
      </c>
      <c r="AH21" s="50">
        <f t="shared" ref="AH21:AH27" si="33">IF($F21="","",(AE21/$F21))</f>
        <v>0.25</v>
      </c>
      <c r="AI21" s="54"/>
      <c r="AJ21" s="55"/>
      <c r="AK21" s="55"/>
      <c r="AL21" s="55">
        <v>4</v>
      </c>
      <c r="AM21" s="55">
        <v>4</v>
      </c>
      <c r="AN21" s="49">
        <f t="shared" ref="AN21:AN27" si="34">IF($F21="","",((AI21+AJ21+AK21+AL21)/$F21))</f>
        <v>0.5</v>
      </c>
      <c r="AO21" s="50">
        <f t="shared" ref="AO21:AO27" si="35">IF($F21="","",(AL21/$F21))</f>
        <v>0.5</v>
      </c>
      <c r="AP21" s="54"/>
      <c r="AQ21" s="55"/>
      <c r="AR21" s="55"/>
      <c r="AS21" s="55">
        <v>4</v>
      </c>
      <c r="AT21" s="55">
        <v>4</v>
      </c>
      <c r="AU21" s="49">
        <f t="shared" ref="AU21:AU27" si="36">IF($F21="","",((AP21+AQ21+AR21+AS21)/$F21))</f>
        <v>0.5</v>
      </c>
      <c r="AV21" s="50">
        <f t="shared" ref="AV21:AV27" si="37">IF($F21="","",(AS21/$F21))</f>
        <v>0.5</v>
      </c>
      <c r="AW21" s="54"/>
      <c r="AX21" s="55"/>
      <c r="AY21" s="55"/>
      <c r="AZ21" s="55">
        <v>4</v>
      </c>
      <c r="BA21" s="55">
        <v>4</v>
      </c>
      <c r="BB21" s="49">
        <f t="shared" ref="BB21:BB27" si="38">IF($F21="","",((AW21+AX21+AY21+AZ21)/$F21))</f>
        <v>0.5</v>
      </c>
      <c r="BC21" s="50">
        <f t="shared" ref="BC21:BC27" si="39">IF($F21="","",(AZ21/$F21))</f>
        <v>0.5</v>
      </c>
      <c r="BD21" s="54"/>
      <c r="BE21" s="55"/>
      <c r="BF21" s="55"/>
      <c r="BG21" s="55">
        <v>4</v>
      </c>
      <c r="BH21" s="55">
        <v>4</v>
      </c>
      <c r="BI21" s="49">
        <f t="shared" ref="BI21:BI27" si="40">IF($F21="","",((BD21+BE21+BF21+BG21)/$F21))</f>
        <v>0.5</v>
      </c>
      <c r="BJ21" s="50">
        <f t="shared" ref="BJ21:BJ27" si="41">IF($F21="","",(BG21/$F21))</f>
        <v>0.5</v>
      </c>
      <c r="BK21" s="54"/>
      <c r="BL21" s="55"/>
      <c r="BM21" s="55"/>
      <c r="BN21" s="55">
        <v>4</v>
      </c>
      <c r="BO21" s="55">
        <f>F21-BN21</f>
        <v>4</v>
      </c>
      <c r="BP21" s="49">
        <f t="shared" ref="BP21:BP27" si="42">IF($F21="","",((BK21+BL21+BM21+BN21)/$F21))</f>
        <v>0.5</v>
      </c>
      <c r="BQ21" s="50">
        <f t="shared" ref="BQ21:BQ27" si="43">IF($F21="","",(BN21/$F21))</f>
        <v>0.5</v>
      </c>
      <c r="BR21" s="54"/>
      <c r="BS21" s="55"/>
      <c r="BT21" s="55"/>
      <c r="BU21" s="55">
        <v>4</v>
      </c>
      <c r="BV21" s="55">
        <v>4</v>
      </c>
      <c r="BW21" s="49">
        <f t="shared" ref="BW21:BW27" si="44">IF($F21="","",((BR21+BS21+BT21+BU21)/$F21))</f>
        <v>0.5</v>
      </c>
      <c r="BX21" s="50">
        <f t="shared" ref="BX21:BX27" si="45">IF($F21="","",(BU21/$F21))</f>
        <v>0.5</v>
      </c>
      <c r="BY21" s="54"/>
      <c r="BZ21" s="55"/>
      <c r="CA21" s="55"/>
      <c r="CB21" s="55">
        <v>4</v>
      </c>
      <c r="CC21" s="55">
        <v>4</v>
      </c>
      <c r="CD21" s="49">
        <f t="shared" ref="CD21:CD28" si="46">IF($F21="","",((BY21+BZ21+CA21+CB21)/$F21))</f>
        <v>0.5</v>
      </c>
      <c r="CE21" s="50">
        <f t="shared" ref="CE21:CE28" si="47">IF($F21="","",(CB21/$F21))</f>
        <v>0.5</v>
      </c>
      <c r="CF21" s="54"/>
      <c r="CG21" s="55"/>
      <c r="CH21" s="55"/>
      <c r="CI21" s="55">
        <v>4</v>
      </c>
      <c r="CJ21" s="55">
        <v>4</v>
      </c>
      <c r="CK21" s="49">
        <f t="shared" ref="CK21:CK29" si="48">IF($F21="","",((CF21+CG21+CH21+CI21)/$F21))</f>
        <v>0.5</v>
      </c>
      <c r="CL21" s="49">
        <f t="shared" ref="CL21:CL29" si="49">IF($F21="","",(CI21/$F21))</f>
        <v>0.5</v>
      </c>
    </row>
    <row r="22" spans="2:90" s="52" customFormat="1" ht="14" x14ac:dyDescent="0.15">
      <c r="B22" s="47" t="s">
        <v>25</v>
      </c>
      <c r="C22" s="53">
        <f t="shared" si="25"/>
        <v>8</v>
      </c>
      <c r="D22" s="53"/>
      <c r="E22" s="53"/>
      <c r="F22" s="48">
        <v>8</v>
      </c>
      <c r="G22" s="54">
        <v>6</v>
      </c>
      <c r="H22" s="55"/>
      <c r="I22" s="55"/>
      <c r="J22" s="55"/>
      <c r="K22" s="55">
        <v>2</v>
      </c>
      <c r="L22" s="49">
        <f t="shared" si="26"/>
        <v>0.75</v>
      </c>
      <c r="M22" s="50">
        <f t="shared" si="27"/>
        <v>0</v>
      </c>
      <c r="N22" s="54">
        <v>4</v>
      </c>
      <c r="O22" s="55"/>
      <c r="P22" s="55"/>
      <c r="Q22" s="55"/>
      <c r="R22" s="55">
        <v>4</v>
      </c>
      <c r="S22" s="49">
        <f t="shared" si="28"/>
        <v>0.5</v>
      </c>
      <c r="T22" s="50">
        <f t="shared" si="29"/>
        <v>0</v>
      </c>
      <c r="U22" s="54">
        <v>4</v>
      </c>
      <c r="V22" s="55"/>
      <c r="W22" s="55"/>
      <c r="X22" s="55"/>
      <c r="Y22" s="55">
        <v>4</v>
      </c>
      <c r="Z22" s="49">
        <f t="shared" si="30"/>
        <v>0.5</v>
      </c>
      <c r="AA22" s="50">
        <f t="shared" si="31"/>
        <v>0</v>
      </c>
      <c r="AB22" s="54">
        <v>3</v>
      </c>
      <c r="AC22" s="55"/>
      <c r="AD22" s="55"/>
      <c r="AE22" s="55">
        <v>1</v>
      </c>
      <c r="AF22" s="55">
        <v>4</v>
      </c>
      <c r="AG22" s="49">
        <f t="shared" si="32"/>
        <v>0.5</v>
      </c>
      <c r="AH22" s="50">
        <f t="shared" si="33"/>
        <v>0.125</v>
      </c>
      <c r="AI22" s="54">
        <v>1</v>
      </c>
      <c r="AJ22" s="55"/>
      <c r="AK22" s="55"/>
      <c r="AL22" s="55">
        <v>3</v>
      </c>
      <c r="AM22" s="55">
        <v>4</v>
      </c>
      <c r="AN22" s="49">
        <f t="shared" si="34"/>
        <v>0.5</v>
      </c>
      <c r="AO22" s="50">
        <f t="shared" si="35"/>
        <v>0.375</v>
      </c>
      <c r="AP22" s="54"/>
      <c r="AQ22" s="55"/>
      <c r="AR22" s="55"/>
      <c r="AS22" s="55">
        <v>4</v>
      </c>
      <c r="AT22" s="55">
        <v>4</v>
      </c>
      <c r="AU22" s="49">
        <f t="shared" si="36"/>
        <v>0.5</v>
      </c>
      <c r="AV22" s="50">
        <f t="shared" si="37"/>
        <v>0.5</v>
      </c>
      <c r="AW22" s="54"/>
      <c r="AX22" s="55"/>
      <c r="AY22" s="55"/>
      <c r="AZ22" s="55">
        <v>4</v>
      </c>
      <c r="BA22" s="55">
        <v>4</v>
      </c>
      <c r="BB22" s="49">
        <f t="shared" si="38"/>
        <v>0.5</v>
      </c>
      <c r="BC22" s="50">
        <f t="shared" si="39"/>
        <v>0.5</v>
      </c>
      <c r="BD22" s="54"/>
      <c r="BE22" s="55"/>
      <c r="BF22" s="55"/>
      <c r="BG22" s="55">
        <v>4</v>
      </c>
      <c r="BH22" s="55">
        <f>F22-BG22</f>
        <v>4</v>
      </c>
      <c r="BI22" s="49">
        <f t="shared" si="40"/>
        <v>0.5</v>
      </c>
      <c r="BJ22" s="50">
        <f t="shared" si="41"/>
        <v>0.5</v>
      </c>
      <c r="BK22" s="54"/>
      <c r="BL22" s="55"/>
      <c r="BM22" s="55"/>
      <c r="BN22" s="55">
        <v>4</v>
      </c>
      <c r="BO22" s="55">
        <v>4</v>
      </c>
      <c r="BP22" s="49">
        <f t="shared" si="42"/>
        <v>0.5</v>
      </c>
      <c r="BQ22" s="50">
        <f t="shared" si="43"/>
        <v>0.5</v>
      </c>
      <c r="BR22" s="54"/>
      <c r="BS22" s="55"/>
      <c r="BT22" s="55"/>
      <c r="BU22" s="55">
        <v>4</v>
      </c>
      <c r="BV22" s="55">
        <v>4</v>
      </c>
      <c r="BW22" s="49">
        <f t="shared" si="44"/>
        <v>0.5</v>
      </c>
      <c r="BX22" s="50">
        <f t="shared" si="45"/>
        <v>0.5</v>
      </c>
      <c r="BY22" s="54"/>
      <c r="BZ22" s="55"/>
      <c r="CA22" s="55"/>
      <c r="CB22" s="55">
        <v>4</v>
      </c>
      <c r="CC22" s="55">
        <v>4</v>
      </c>
      <c r="CD22" s="49">
        <f t="shared" si="46"/>
        <v>0.5</v>
      </c>
      <c r="CE22" s="50">
        <f t="shared" si="47"/>
        <v>0.5</v>
      </c>
      <c r="CF22" s="54"/>
      <c r="CG22" s="55"/>
      <c r="CH22" s="55"/>
      <c r="CI22" s="55"/>
      <c r="CJ22" s="55"/>
      <c r="CK22" s="49">
        <f t="shared" si="48"/>
        <v>0</v>
      </c>
      <c r="CL22" s="49">
        <f t="shared" si="49"/>
        <v>0</v>
      </c>
    </row>
    <row r="23" spans="2:90" s="52" customFormat="1" ht="14" x14ac:dyDescent="0.15">
      <c r="B23" s="47" t="s">
        <v>26</v>
      </c>
      <c r="C23" s="53">
        <f t="shared" si="25"/>
        <v>15</v>
      </c>
      <c r="D23" s="53"/>
      <c r="E23" s="53"/>
      <c r="F23" s="48">
        <v>15</v>
      </c>
      <c r="G23" s="54">
        <v>8</v>
      </c>
      <c r="H23" s="55"/>
      <c r="I23" s="55"/>
      <c r="J23" s="55"/>
      <c r="K23" s="55">
        <v>7</v>
      </c>
      <c r="L23" s="49">
        <f t="shared" si="26"/>
        <v>0.53333333333333333</v>
      </c>
      <c r="M23" s="50">
        <f t="shared" si="27"/>
        <v>0</v>
      </c>
      <c r="N23" s="54">
        <v>8</v>
      </c>
      <c r="O23" s="55">
        <v>1</v>
      </c>
      <c r="P23" s="55"/>
      <c r="Q23" s="55"/>
      <c r="R23" s="55">
        <v>6</v>
      </c>
      <c r="S23" s="49">
        <f t="shared" si="28"/>
        <v>0.6</v>
      </c>
      <c r="T23" s="50">
        <f t="shared" si="29"/>
        <v>0</v>
      </c>
      <c r="U23" s="54">
        <v>6</v>
      </c>
      <c r="V23" s="55"/>
      <c r="W23" s="55"/>
      <c r="X23" s="55">
        <v>2</v>
      </c>
      <c r="Y23" s="55">
        <v>7</v>
      </c>
      <c r="Z23" s="49">
        <f t="shared" si="30"/>
        <v>0.53333333333333333</v>
      </c>
      <c r="AA23" s="50">
        <f t="shared" si="31"/>
        <v>0.13333333333333333</v>
      </c>
      <c r="AB23" s="54">
        <v>3</v>
      </c>
      <c r="AC23" s="55"/>
      <c r="AD23" s="55"/>
      <c r="AE23" s="55">
        <v>4</v>
      </c>
      <c r="AF23" s="55">
        <v>8</v>
      </c>
      <c r="AG23" s="49">
        <f t="shared" si="32"/>
        <v>0.46666666666666667</v>
      </c>
      <c r="AH23" s="50">
        <f t="shared" si="33"/>
        <v>0.26666666666666666</v>
      </c>
      <c r="AI23" s="54"/>
      <c r="AJ23" s="55"/>
      <c r="AK23" s="55"/>
      <c r="AL23" s="55">
        <v>7</v>
      </c>
      <c r="AM23" s="55">
        <v>8</v>
      </c>
      <c r="AN23" s="49">
        <f t="shared" si="34"/>
        <v>0.46666666666666667</v>
      </c>
      <c r="AO23" s="50">
        <f t="shared" si="35"/>
        <v>0.46666666666666667</v>
      </c>
      <c r="AP23" s="54">
        <v>1</v>
      </c>
      <c r="AQ23" s="55"/>
      <c r="AR23" s="55"/>
      <c r="AS23" s="55">
        <v>7</v>
      </c>
      <c r="AT23" s="55">
        <v>7</v>
      </c>
      <c r="AU23" s="49">
        <f t="shared" si="36"/>
        <v>0.53333333333333333</v>
      </c>
      <c r="AV23" s="50">
        <f t="shared" si="37"/>
        <v>0.46666666666666667</v>
      </c>
      <c r="AW23" s="54"/>
      <c r="AX23" s="55"/>
      <c r="AY23" s="55"/>
      <c r="AZ23" s="55">
        <v>7</v>
      </c>
      <c r="BA23" s="55">
        <f>F23-AZ23</f>
        <v>8</v>
      </c>
      <c r="BB23" s="49">
        <f t="shared" si="38"/>
        <v>0.46666666666666667</v>
      </c>
      <c r="BC23" s="50">
        <f t="shared" si="39"/>
        <v>0.46666666666666667</v>
      </c>
      <c r="BD23" s="54"/>
      <c r="BE23" s="55"/>
      <c r="BF23" s="55"/>
      <c r="BG23" s="55">
        <v>7</v>
      </c>
      <c r="BH23" s="55">
        <v>8</v>
      </c>
      <c r="BI23" s="49">
        <f t="shared" si="40"/>
        <v>0.46666666666666667</v>
      </c>
      <c r="BJ23" s="50">
        <f t="shared" si="41"/>
        <v>0.46666666666666667</v>
      </c>
      <c r="BK23" s="54"/>
      <c r="BL23" s="55"/>
      <c r="BM23" s="55"/>
      <c r="BN23" s="55">
        <v>7</v>
      </c>
      <c r="BO23" s="55">
        <v>8</v>
      </c>
      <c r="BP23" s="49">
        <f t="shared" si="42"/>
        <v>0.46666666666666667</v>
      </c>
      <c r="BQ23" s="50">
        <f t="shared" si="43"/>
        <v>0.46666666666666667</v>
      </c>
      <c r="BR23" s="54"/>
      <c r="BS23" s="55"/>
      <c r="BT23" s="55"/>
      <c r="BU23" s="55">
        <v>7</v>
      </c>
      <c r="BV23" s="55">
        <v>8</v>
      </c>
      <c r="BW23" s="49">
        <f t="shared" si="44"/>
        <v>0.46666666666666667</v>
      </c>
      <c r="BX23" s="50">
        <f t="shared" si="45"/>
        <v>0.46666666666666667</v>
      </c>
      <c r="BY23" s="54"/>
      <c r="BZ23" s="55"/>
      <c r="CA23" s="55"/>
      <c r="CB23" s="55"/>
      <c r="CC23" s="55"/>
      <c r="CD23" s="49">
        <f t="shared" si="46"/>
        <v>0</v>
      </c>
      <c r="CE23" s="50">
        <f t="shared" si="47"/>
        <v>0</v>
      </c>
      <c r="CF23" s="54"/>
      <c r="CG23" s="55"/>
      <c r="CH23" s="55"/>
      <c r="CI23" s="55"/>
      <c r="CJ23" s="55"/>
      <c r="CK23" s="49">
        <f t="shared" si="48"/>
        <v>0</v>
      </c>
      <c r="CL23" s="49">
        <f t="shared" si="49"/>
        <v>0</v>
      </c>
    </row>
    <row r="24" spans="2:90" s="52" customFormat="1" ht="14" x14ac:dyDescent="0.15">
      <c r="B24" s="47" t="s">
        <v>27</v>
      </c>
      <c r="C24" s="53">
        <f t="shared" si="25"/>
        <v>20</v>
      </c>
      <c r="D24" s="53"/>
      <c r="E24" s="53"/>
      <c r="F24" s="48">
        <v>20</v>
      </c>
      <c r="G24" s="54">
        <v>16</v>
      </c>
      <c r="H24" s="55"/>
      <c r="I24" s="55"/>
      <c r="J24" s="55"/>
      <c r="K24" s="55">
        <v>4</v>
      </c>
      <c r="L24" s="49">
        <f t="shared" si="26"/>
        <v>0.8</v>
      </c>
      <c r="M24" s="50">
        <f t="shared" si="27"/>
        <v>0</v>
      </c>
      <c r="N24" s="54">
        <v>14</v>
      </c>
      <c r="O24" s="55"/>
      <c r="P24" s="55"/>
      <c r="Q24" s="55">
        <v>1</v>
      </c>
      <c r="R24" s="55">
        <v>5</v>
      </c>
      <c r="S24" s="49">
        <f t="shared" si="28"/>
        <v>0.75</v>
      </c>
      <c r="T24" s="50">
        <f t="shared" si="29"/>
        <v>0.05</v>
      </c>
      <c r="U24" s="54">
        <v>4</v>
      </c>
      <c r="V24" s="55"/>
      <c r="W24" s="55">
        <v>3</v>
      </c>
      <c r="X24" s="55">
        <v>7</v>
      </c>
      <c r="Y24" s="55">
        <v>6</v>
      </c>
      <c r="Z24" s="49">
        <f t="shared" si="30"/>
        <v>0.7</v>
      </c>
      <c r="AA24" s="50">
        <f t="shared" si="31"/>
        <v>0.35</v>
      </c>
      <c r="AB24" s="54">
        <v>2</v>
      </c>
      <c r="AC24" s="55"/>
      <c r="AD24" s="55"/>
      <c r="AE24" s="55">
        <v>8</v>
      </c>
      <c r="AF24" s="55">
        <v>10</v>
      </c>
      <c r="AG24" s="49">
        <f t="shared" si="32"/>
        <v>0.5</v>
      </c>
      <c r="AH24" s="50">
        <f t="shared" si="33"/>
        <v>0.4</v>
      </c>
      <c r="AI24" s="54"/>
      <c r="AJ24" s="55"/>
      <c r="AK24" s="55"/>
      <c r="AL24" s="55">
        <v>10</v>
      </c>
      <c r="AM24" s="55">
        <v>10</v>
      </c>
      <c r="AN24" s="49">
        <f t="shared" si="34"/>
        <v>0.5</v>
      </c>
      <c r="AO24" s="50">
        <f t="shared" si="35"/>
        <v>0.5</v>
      </c>
      <c r="AP24" s="54"/>
      <c r="AQ24" s="55"/>
      <c r="AR24" s="55"/>
      <c r="AS24" s="55">
        <v>10</v>
      </c>
      <c r="AT24" s="55">
        <f>F24-AS24</f>
        <v>10</v>
      </c>
      <c r="AU24" s="49">
        <f t="shared" si="36"/>
        <v>0.5</v>
      </c>
      <c r="AV24" s="50">
        <f t="shared" si="37"/>
        <v>0.5</v>
      </c>
      <c r="AW24" s="54"/>
      <c r="AX24" s="55"/>
      <c r="AY24" s="55"/>
      <c r="AZ24" s="55">
        <v>10</v>
      </c>
      <c r="BA24" s="55">
        <v>10</v>
      </c>
      <c r="BB24" s="49">
        <f t="shared" si="38"/>
        <v>0.5</v>
      </c>
      <c r="BC24" s="50">
        <f t="shared" si="39"/>
        <v>0.5</v>
      </c>
      <c r="BD24" s="54"/>
      <c r="BE24" s="55"/>
      <c r="BF24" s="55"/>
      <c r="BG24" s="55">
        <v>10</v>
      </c>
      <c r="BH24" s="55">
        <v>10</v>
      </c>
      <c r="BI24" s="49">
        <f t="shared" si="40"/>
        <v>0.5</v>
      </c>
      <c r="BJ24" s="50">
        <f t="shared" si="41"/>
        <v>0.5</v>
      </c>
      <c r="BK24" s="54"/>
      <c r="BL24" s="55"/>
      <c r="BM24" s="55"/>
      <c r="BN24" s="55">
        <v>10</v>
      </c>
      <c r="BO24" s="55">
        <v>10</v>
      </c>
      <c r="BP24" s="49">
        <f t="shared" si="42"/>
        <v>0.5</v>
      </c>
      <c r="BQ24" s="50">
        <f t="shared" si="43"/>
        <v>0.5</v>
      </c>
      <c r="BR24" s="54"/>
      <c r="BS24" s="55"/>
      <c r="BT24" s="55"/>
      <c r="BU24" s="55"/>
      <c r="BV24" s="55"/>
      <c r="BW24" s="49">
        <f t="shared" si="44"/>
        <v>0</v>
      </c>
      <c r="BX24" s="50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49">
        <f t="shared" si="49"/>
        <v>0</v>
      </c>
    </row>
    <row r="25" spans="2:90" s="52" customFormat="1" ht="14" x14ac:dyDescent="0.15">
      <c r="B25" s="47" t="s">
        <v>47</v>
      </c>
      <c r="C25" s="53">
        <f t="shared" si="25"/>
        <v>15</v>
      </c>
      <c r="D25" s="53"/>
      <c r="E25" s="53"/>
      <c r="F25" s="48">
        <v>15</v>
      </c>
      <c r="G25" s="54">
        <v>10</v>
      </c>
      <c r="H25" s="55"/>
      <c r="I25" s="55">
        <v>4</v>
      </c>
      <c r="J25" s="55"/>
      <c r="K25" s="55">
        <v>1</v>
      </c>
      <c r="L25" s="100">
        <f t="shared" si="26"/>
        <v>0.93333333333333335</v>
      </c>
      <c r="M25" s="101">
        <f t="shared" si="27"/>
        <v>0</v>
      </c>
      <c r="N25" s="54">
        <v>9</v>
      </c>
      <c r="O25" s="55"/>
      <c r="P25" s="55"/>
      <c r="Q25" s="55">
        <v>1</v>
      </c>
      <c r="R25" s="55">
        <v>5</v>
      </c>
      <c r="S25" s="100">
        <f t="shared" si="28"/>
        <v>0.66666666666666663</v>
      </c>
      <c r="T25" s="50">
        <f t="shared" si="29"/>
        <v>6.6666666666666666E-2</v>
      </c>
      <c r="U25" s="54">
        <v>4</v>
      </c>
      <c r="V25" s="55"/>
      <c r="W25" s="55">
        <v>1</v>
      </c>
      <c r="X25" s="55">
        <v>4</v>
      </c>
      <c r="Y25" s="55">
        <v>6</v>
      </c>
      <c r="Z25" s="100">
        <f t="shared" si="30"/>
        <v>0.6</v>
      </c>
      <c r="AA25" s="101">
        <f t="shared" si="31"/>
        <v>0.26666666666666666</v>
      </c>
      <c r="AB25" s="54">
        <v>2</v>
      </c>
      <c r="AC25" s="55"/>
      <c r="AD25" s="55">
        <v>1</v>
      </c>
      <c r="AE25" s="55">
        <v>6</v>
      </c>
      <c r="AF25" s="55">
        <v>6</v>
      </c>
      <c r="AG25" s="100">
        <f t="shared" si="32"/>
        <v>0.6</v>
      </c>
      <c r="AH25" s="50">
        <f t="shared" si="33"/>
        <v>0.4</v>
      </c>
      <c r="AI25" s="54">
        <v>1</v>
      </c>
      <c r="AJ25" s="55"/>
      <c r="AK25" s="55"/>
      <c r="AL25" s="55">
        <v>6</v>
      </c>
      <c r="AM25" s="55">
        <f>F25-(AI25+AL25)</f>
        <v>8</v>
      </c>
      <c r="AN25" s="100">
        <f t="shared" si="34"/>
        <v>0.46666666666666667</v>
      </c>
      <c r="AO25" s="101">
        <f t="shared" si="35"/>
        <v>0.4</v>
      </c>
      <c r="AP25" s="54"/>
      <c r="AQ25" s="55"/>
      <c r="AR25" s="55"/>
      <c r="AS25" s="55">
        <v>7</v>
      </c>
      <c r="AT25" s="55">
        <v>8</v>
      </c>
      <c r="AU25" s="49">
        <f t="shared" si="36"/>
        <v>0.46666666666666667</v>
      </c>
      <c r="AV25" s="50">
        <f t="shared" si="37"/>
        <v>0.46666666666666667</v>
      </c>
      <c r="AW25" s="54"/>
      <c r="AX25" s="55"/>
      <c r="AY25" s="55"/>
      <c r="AZ25" s="55">
        <v>7</v>
      </c>
      <c r="BA25" s="55">
        <v>8</v>
      </c>
      <c r="BB25" s="100">
        <f t="shared" si="38"/>
        <v>0.46666666666666667</v>
      </c>
      <c r="BC25" s="101">
        <f t="shared" si="39"/>
        <v>0.46666666666666667</v>
      </c>
      <c r="BD25" s="54"/>
      <c r="BE25" s="55"/>
      <c r="BF25" s="55"/>
      <c r="BG25" s="55">
        <v>7</v>
      </c>
      <c r="BH25" s="55">
        <v>8</v>
      </c>
      <c r="BI25" s="100">
        <f t="shared" si="40"/>
        <v>0.46666666666666667</v>
      </c>
      <c r="BJ25" s="50">
        <f t="shared" si="41"/>
        <v>0.46666666666666667</v>
      </c>
      <c r="BK25" s="54"/>
      <c r="BL25" s="55"/>
      <c r="BM25" s="55"/>
      <c r="BN25" s="55"/>
      <c r="BO25" s="55"/>
      <c r="BP25" s="100">
        <f t="shared" si="42"/>
        <v>0</v>
      </c>
      <c r="BQ25" s="101">
        <f t="shared" si="43"/>
        <v>0</v>
      </c>
      <c r="BR25" s="54"/>
      <c r="BS25" s="55"/>
      <c r="BT25" s="55"/>
      <c r="BU25" s="55"/>
      <c r="BV25" s="55"/>
      <c r="BW25" s="100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100">
        <f t="shared" si="46"/>
        <v>0</v>
      </c>
      <c r="CE25" s="101">
        <f t="shared" si="47"/>
        <v>0</v>
      </c>
      <c r="CF25" s="54"/>
      <c r="CG25" s="55"/>
      <c r="CH25" s="55"/>
      <c r="CI25" s="55"/>
      <c r="CJ25" s="55"/>
      <c r="CK25" s="100">
        <f t="shared" si="48"/>
        <v>0</v>
      </c>
      <c r="CL25" s="100">
        <f t="shared" si="49"/>
        <v>0</v>
      </c>
    </row>
    <row r="26" spans="2:90" s="52" customFormat="1" ht="14" x14ac:dyDescent="0.15">
      <c r="B26" s="47" t="s">
        <v>48</v>
      </c>
      <c r="C26" s="53">
        <f t="shared" si="25"/>
        <v>32</v>
      </c>
      <c r="D26" s="53"/>
      <c r="E26" s="53"/>
      <c r="F26" s="48">
        <v>32</v>
      </c>
      <c r="G26" s="54">
        <v>25</v>
      </c>
      <c r="H26" s="55"/>
      <c r="I26" s="55">
        <v>4</v>
      </c>
      <c r="J26" s="55"/>
      <c r="K26" s="55">
        <v>3</v>
      </c>
      <c r="L26" s="56">
        <f t="shared" si="26"/>
        <v>0.90625</v>
      </c>
      <c r="M26" s="57">
        <f t="shared" si="27"/>
        <v>0</v>
      </c>
      <c r="N26" s="55">
        <v>20</v>
      </c>
      <c r="O26" s="55"/>
      <c r="P26" s="55">
        <v>1</v>
      </c>
      <c r="Q26" s="55">
        <v>4</v>
      </c>
      <c r="R26" s="55">
        <v>7</v>
      </c>
      <c r="S26" s="56">
        <f t="shared" si="28"/>
        <v>0.78125</v>
      </c>
      <c r="T26" s="50">
        <f t="shared" si="29"/>
        <v>0.125</v>
      </c>
      <c r="U26" s="54">
        <v>10</v>
      </c>
      <c r="V26" s="55"/>
      <c r="W26" s="55">
        <v>1</v>
      </c>
      <c r="X26" s="55">
        <v>12</v>
      </c>
      <c r="Y26" s="55">
        <v>9</v>
      </c>
      <c r="Z26" s="56">
        <f t="shared" si="30"/>
        <v>0.71875</v>
      </c>
      <c r="AA26" s="57">
        <f t="shared" si="31"/>
        <v>0.375</v>
      </c>
      <c r="AB26" s="55">
        <v>4</v>
      </c>
      <c r="AC26" s="55"/>
      <c r="AD26" s="55"/>
      <c r="AE26" s="55">
        <v>17</v>
      </c>
      <c r="AF26" s="55">
        <f>F26-(AB26+AE26)</f>
        <v>11</v>
      </c>
      <c r="AG26" s="56">
        <f t="shared" si="32"/>
        <v>0.65625</v>
      </c>
      <c r="AH26" s="50">
        <f t="shared" si="33"/>
        <v>0.53125</v>
      </c>
      <c r="AI26" s="54"/>
      <c r="AJ26" s="55"/>
      <c r="AK26" s="55"/>
      <c r="AL26" s="55">
        <v>21</v>
      </c>
      <c r="AM26" s="55">
        <v>11</v>
      </c>
      <c r="AN26" s="56">
        <f t="shared" si="34"/>
        <v>0.65625</v>
      </c>
      <c r="AO26" s="57">
        <f t="shared" si="35"/>
        <v>0.65625</v>
      </c>
      <c r="AP26" s="54"/>
      <c r="AQ26" s="55"/>
      <c r="AR26" s="55"/>
      <c r="AS26" s="55">
        <v>21</v>
      </c>
      <c r="AT26" s="55">
        <v>11</v>
      </c>
      <c r="AU26" s="100">
        <f t="shared" si="36"/>
        <v>0.65625</v>
      </c>
      <c r="AV26" s="50">
        <f t="shared" si="37"/>
        <v>0.65625</v>
      </c>
      <c r="AW26" s="54"/>
      <c r="AX26" s="55"/>
      <c r="AY26" s="55"/>
      <c r="AZ26" s="55">
        <v>21</v>
      </c>
      <c r="BA26" s="55">
        <v>11</v>
      </c>
      <c r="BB26" s="56">
        <f t="shared" si="38"/>
        <v>0.65625</v>
      </c>
      <c r="BC26" s="57">
        <f t="shared" si="39"/>
        <v>0.65625</v>
      </c>
      <c r="BD26" s="55"/>
      <c r="BE26" s="55"/>
      <c r="BF26" s="55"/>
      <c r="BG26" s="55"/>
      <c r="BH26" s="55"/>
      <c r="BI26" s="56">
        <f t="shared" si="40"/>
        <v>0</v>
      </c>
      <c r="BJ26" s="50">
        <f t="shared" si="41"/>
        <v>0</v>
      </c>
      <c r="BK26" s="54"/>
      <c r="BL26" s="55"/>
      <c r="BM26" s="55"/>
      <c r="BN26" s="55"/>
      <c r="BO26" s="55"/>
      <c r="BP26" s="56">
        <f t="shared" si="42"/>
        <v>0</v>
      </c>
      <c r="BQ26" s="57">
        <f t="shared" si="43"/>
        <v>0</v>
      </c>
      <c r="BR26" s="55"/>
      <c r="BS26" s="55"/>
      <c r="BT26" s="55"/>
      <c r="BU26" s="55"/>
      <c r="BV26" s="55"/>
      <c r="BW26" s="56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56">
        <f t="shared" si="46"/>
        <v>0</v>
      </c>
      <c r="CE26" s="57">
        <f t="shared" si="47"/>
        <v>0</v>
      </c>
      <c r="CF26" s="54"/>
      <c r="CG26" s="55"/>
      <c r="CH26" s="55"/>
      <c r="CI26" s="55"/>
      <c r="CJ26" s="55"/>
      <c r="CK26" s="56">
        <f t="shared" si="48"/>
        <v>0</v>
      </c>
      <c r="CL26" s="56">
        <f t="shared" si="49"/>
        <v>0</v>
      </c>
    </row>
    <row r="27" spans="2:90" s="52" customFormat="1" ht="14" x14ac:dyDescent="0.15">
      <c r="B27" s="47" t="s">
        <v>49</v>
      </c>
      <c r="C27" s="53">
        <f t="shared" si="25"/>
        <v>22</v>
      </c>
      <c r="D27" s="53"/>
      <c r="E27" s="53"/>
      <c r="F27" s="48">
        <v>22</v>
      </c>
      <c r="G27" s="54">
        <v>13</v>
      </c>
      <c r="H27" s="55"/>
      <c r="I27" s="55">
        <v>6</v>
      </c>
      <c r="J27" s="55"/>
      <c r="K27" s="55">
        <v>3</v>
      </c>
      <c r="L27" s="56">
        <f t="shared" si="26"/>
        <v>0.86363636363636365</v>
      </c>
      <c r="M27" s="57">
        <f t="shared" si="27"/>
        <v>0</v>
      </c>
      <c r="N27" s="55">
        <v>13</v>
      </c>
      <c r="O27" s="55"/>
      <c r="P27" s="55"/>
      <c r="Q27" s="55">
        <v>1</v>
      </c>
      <c r="R27" s="55">
        <v>8</v>
      </c>
      <c r="S27" s="56">
        <f t="shared" si="28"/>
        <v>0.63636363636363635</v>
      </c>
      <c r="T27" s="50">
        <f t="shared" si="29"/>
        <v>4.5454545454545456E-2</v>
      </c>
      <c r="U27" s="54">
        <v>9</v>
      </c>
      <c r="V27" s="55"/>
      <c r="W27" s="55"/>
      <c r="X27" s="55">
        <v>3</v>
      </c>
      <c r="Y27" s="55">
        <f>F27-(U27+X27)</f>
        <v>10</v>
      </c>
      <c r="Z27" s="56">
        <f t="shared" si="30"/>
        <v>0.54545454545454541</v>
      </c>
      <c r="AA27" s="57">
        <f t="shared" si="31"/>
        <v>0.13636363636363635</v>
      </c>
      <c r="AB27" s="55">
        <v>4</v>
      </c>
      <c r="AC27" s="55"/>
      <c r="AD27" s="55">
        <v>1</v>
      </c>
      <c r="AE27" s="55">
        <v>6</v>
      </c>
      <c r="AF27" s="55">
        <f>F27-AB27-AC27-AD27-AE27</f>
        <v>11</v>
      </c>
      <c r="AG27" s="56">
        <f t="shared" si="32"/>
        <v>0.5</v>
      </c>
      <c r="AH27" s="50">
        <f t="shared" si="33"/>
        <v>0.27272727272727271</v>
      </c>
      <c r="AI27" s="54">
        <v>2</v>
      </c>
      <c r="AJ27" s="55"/>
      <c r="AK27" s="55"/>
      <c r="AL27" s="55">
        <v>8</v>
      </c>
      <c r="AM27" s="55">
        <f>F27-AL27-AI27</f>
        <v>12</v>
      </c>
      <c r="AN27" s="56">
        <f t="shared" si="34"/>
        <v>0.45454545454545453</v>
      </c>
      <c r="AO27" s="57">
        <f t="shared" si="35"/>
        <v>0.36363636363636365</v>
      </c>
      <c r="AP27" s="55"/>
      <c r="AQ27" s="55"/>
      <c r="AR27" s="55"/>
      <c r="AS27" s="55">
        <v>10</v>
      </c>
      <c r="AT27" s="55">
        <v>12</v>
      </c>
      <c r="AU27" s="56">
        <f t="shared" si="36"/>
        <v>0.45454545454545453</v>
      </c>
      <c r="AV27" s="50">
        <f t="shared" si="37"/>
        <v>0.45454545454545453</v>
      </c>
      <c r="AW27" s="54"/>
      <c r="AX27" s="55"/>
      <c r="AY27" s="55"/>
      <c r="AZ27" s="55"/>
      <c r="BA27" s="55"/>
      <c r="BB27" s="56">
        <f t="shared" si="38"/>
        <v>0</v>
      </c>
      <c r="BC27" s="57">
        <f t="shared" si="39"/>
        <v>0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56">
        <f t="shared" si="49"/>
        <v>0</v>
      </c>
    </row>
    <row r="28" spans="2:90" s="52" customFormat="1" ht="14" x14ac:dyDescent="0.15">
      <c r="B28" s="47" t="s">
        <v>68</v>
      </c>
      <c r="C28" s="53">
        <v>16</v>
      </c>
      <c r="D28" s="53"/>
      <c r="E28" s="53"/>
      <c r="F28" s="48">
        <v>16</v>
      </c>
      <c r="G28" s="54">
        <v>13</v>
      </c>
      <c r="H28" s="55"/>
      <c r="I28" s="55">
        <v>1</v>
      </c>
      <c r="J28" s="55"/>
      <c r="K28" s="55">
        <v>2</v>
      </c>
      <c r="L28" s="56">
        <f>IF($F28="","",((G28+H28+I28+J28)/$F28))</f>
        <v>0.875</v>
      </c>
      <c r="M28" s="60">
        <f>IF($F28="","",(J28/$F28))</f>
        <v>0</v>
      </c>
      <c r="N28" s="55">
        <v>12</v>
      </c>
      <c r="O28" s="55"/>
      <c r="P28" s="55"/>
      <c r="Q28" s="55"/>
      <c r="R28" s="55">
        <f>F28-N28</f>
        <v>4</v>
      </c>
      <c r="S28" s="56">
        <f>IF($F28="","",((N28+O28+P28+Q28)/$F28))</f>
        <v>0.75</v>
      </c>
      <c r="T28" s="50">
        <f>IF($F28="","",(Q28/$F28))</f>
        <v>0</v>
      </c>
      <c r="U28" s="54">
        <v>3</v>
      </c>
      <c r="V28" s="55"/>
      <c r="W28" s="55">
        <v>2</v>
      </c>
      <c r="X28" s="55">
        <v>5</v>
      </c>
      <c r="Y28" s="55">
        <f>F28-U28-V28-W28-X28</f>
        <v>6</v>
      </c>
      <c r="Z28" s="56">
        <f>IF($F28="","",((U28+V28+W28+X28)/$F28))</f>
        <v>0.625</v>
      </c>
      <c r="AA28" s="60">
        <f>IF($F28="","",(X28/$F28))</f>
        <v>0.3125</v>
      </c>
      <c r="AB28" s="55">
        <v>3</v>
      </c>
      <c r="AC28" s="55"/>
      <c r="AD28" s="55"/>
      <c r="AE28" s="55">
        <v>7</v>
      </c>
      <c r="AF28" s="55">
        <f>F28-AE28-AB28</f>
        <v>6</v>
      </c>
      <c r="AG28" s="56">
        <f>IF($F28="","",((AB28+AC28+AD28+AE28)/$F28))</f>
        <v>0.625</v>
      </c>
      <c r="AH28" s="50">
        <f>IF($F28="","",(AE28/$F28))</f>
        <v>0.4375</v>
      </c>
      <c r="AI28" s="54">
        <v>1</v>
      </c>
      <c r="AJ28" s="55"/>
      <c r="AK28" s="55"/>
      <c r="AL28" s="55">
        <v>9</v>
      </c>
      <c r="AM28" s="55">
        <v>6</v>
      </c>
      <c r="AN28" s="56">
        <f>IF($F28="","",((AI28+AJ28+AK28+AL28)/$F28))</f>
        <v>0.625</v>
      </c>
      <c r="AO28" s="60">
        <f>IF($F28="","",(AL28/$F28))</f>
        <v>0.5625</v>
      </c>
      <c r="AP28" s="55"/>
      <c r="AQ28" s="55"/>
      <c r="AR28" s="55"/>
      <c r="AS28" s="55"/>
      <c r="AT28" s="55"/>
      <c r="AU28" s="56">
        <f>IF($F28="","",((AP28+AQ28+AR28+AS28)/$F28))</f>
        <v>0</v>
      </c>
      <c r="AV28" s="50">
        <f>IF($F28="","",(AS28/$F28))</f>
        <v>0</v>
      </c>
      <c r="AW28" s="54"/>
      <c r="AX28" s="55"/>
      <c r="AY28" s="55"/>
      <c r="AZ28" s="55"/>
      <c r="BA28" s="55"/>
      <c r="BB28" s="56">
        <f>IF($F28="","",((AW28+AX28+AY28+AZ28)/$F28))</f>
        <v>0</v>
      </c>
      <c r="BC28" s="60">
        <f>IF($F28="","",(AZ28/$F28))</f>
        <v>0</v>
      </c>
      <c r="BD28" s="55"/>
      <c r="BE28" s="55"/>
      <c r="BF28" s="55"/>
      <c r="BG28" s="55"/>
      <c r="BH28" s="55"/>
      <c r="BI28" s="56">
        <f>IF($F28="","",((BD28+BE28+BF28+BG28)/$F28))</f>
        <v>0</v>
      </c>
      <c r="BJ28" s="50">
        <f>IF($F28="","",(BG28/$F28))</f>
        <v>0</v>
      </c>
      <c r="BK28" s="54"/>
      <c r="BL28" s="55"/>
      <c r="BM28" s="55"/>
      <c r="BN28" s="55"/>
      <c r="BO28" s="55"/>
      <c r="BP28" s="56">
        <f>IF($F28="","",((BK28+BL28+BM28+BN28)/$F28))</f>
        <v>0</v>
      </c>
      <c r="BQ28" s="60">
        <f>IF($F28="","",(BN28/$F28))</f>
        <v>0</v>
      </c>
      <c r="BR28" s="55"/>
      <c r="BS28" s="55"/>
      <c r="BT28" s="55"/>
      <c r="BU28" s="55"/>
      <c r="BV28" s="55"/>
      <c r="BW28" s="56">
        <f>IF($F28="","",((BR28+BS28+BT28+BU28)/$F28))</f>
        <v>0</v>
      </c>
      <c r="BX28" s="50">
        <f>IF($F28="","",(BU28/$F28))</f>
        <v>0</v>
      </c>
      <c r="BY28" s="54"/>
      <c r="BZ28" s="55"/>
      <c r="CA28" s="55"/>
      <c r="CB28" s="55"/>
      <c r="CC28" s="55"/>
      <c r="CD28" s="56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6">
        <f t="shared" si="48"/>
        <v>0</v>
      </c>
      <c r="CL28" s="103">
        <f t="shared" si="49"/>
        <v>0</v>
      </c>
    </row>
    <row r="29" spans="2:90" s="52" customFormat="1" ht="14" x14ac:dyDescent="0.15">
      <c r="B29" s="47" t="s">
        <v>70</v>
      </c>
      <c r="C29" s="53">
        <v>21</v>
      </c>
      <c r="D29" s="53"/>
      <c r="E29" s="53"/>
      <c r="F29" s="48">
        <v>21</v>
      </c>
      <c r="G29" s="54">
        <v>18</v>
      </c>
      <c r="H29" s="55"/>
      <c r="I29" s="55">
        <v>1</v>
      </c>
      <c r="J29" s="55"/>
      <c r="K29" s="55">
        <f>F29-(G29+I29)</f>
        <v>2</v>
      </c>
      <c r="L29" s="56">
        <f>IF($F29="","",((G29+H29+I29+J29)/$F29))</f>
        <v>0.90476190476190477</v>
      </c>
      <c r="M29" s="50">
        <f>IF($F29="","",(J29/$F29))</f>
        <v>0</v>
      </c>
      <c r="N29" s="55">
        <v>12</v>
      </c>
      <c r="O29" s="55"/>
      <c r="P29" s="55">
        <v>1</v>
      </c>
      <c r="Q29" s="55"/>
      <c r="R29" s="55">
        <f>F29-N29-O29-P29-Q29</f>
        <v>8</v>
      </c>
      <c r="S29" s="56">
        <f>IF($F29="","",((N29+O29+P29+Q29)/$F29))</f>
        <v>0.61904761904761907</v>
      </c>
      <c r="T29" s="50">
        <f>IF($F29="","",(Q29/$F29))</f>
        <v>0</v>
      </c>
      <c r="U29" s="54">
        <v>8</v>
      </c>
      <c r="V29" s="55"/>
      <c r="W29" s="55"/>
      <c r="X29" s="55">
        <v>4</v>
      </c>
      <c r="Y29" s="55">
        <f>F29-X29-U29</f>
        <v>9</v>
      </c>
      <c r="Z29" s="56">
        <f>IF($F29="","",((U29+V29+W29+X29)/$F29))</f>
        <v>0.5714285714285714</v>
      </c>
      <c r="AA29" s="50">
        <f>IF($F29="","",(X29/$F29))</f>
        <v>0.19047619047619047</v>
      </c>
      <c r="AB29" s="55">
        <v>1</v>
      </c>
      <c r="AC29" s="55"/>
      <c r="AD29" s="55">
        <v>1</v>
      </c>
      <c r="AE29" s="55">
        <v>10</v>
      </c>
      <c r="AF29" s="55">
        <v>9</v>
      </c>
      <c r="AG29" s="56">
        <f>IF($F29="","",((AB29+AC29+AD29+AE29)/$F29))</f>
        <v>0.5714285714285714</v>
      </c>
      <c r="AH29" s="50">
        <f>IF($F29="","",(AE29/$F29))</f>
        <v>0.47619047619047616</v>
      </c>
      <c r="AI29" s="54"/>
      <c r="AJ29" s="55"/>
      <c r="AK29" s="55"/>
      <c r="AL29" s="55"/>
      <c r="AM29" s="55"/>
      <c r="AN29" s="56">
        <f>IF($F29="","",((AI29+AJ29+AK29+AL29)/$F29))</f>
        <v>0</v>
      </c>
      <c r="AO29" s="50">
        <f>IF($F29="","",(AL29/$F29))</f>
        <v>0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6">
        <f>IF($F29="","",((AW29+AX29+AY29+AZ29)/$F29))</f>
        <v>0</v>
      </c>
      <c r="BC29" s="5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6">
        <f>IF($F29="","",((BK29+BL29+BM29+BN29)/$F29))</f>
        <v>0</v>
      </c>
      <c r="BQ29" s="5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6">
        <f>IF($F29="","",((BY29+BZ29+CA29+CB29)/$F29))</f>
        <v>0</v>
      </c>
      <c r="CE29" s="50">
        <f>IF($F29="","",(CB29/$F29))</f>
        <v>0</v>
      </c>
      <c r="CF29" s="54"/>
      <c r="CG29" s="55"/>
      <c r="CH29" s="55"/>
      <c r="CI29" s="55"/>
      <c r="CJ29" s="55"/>
      <c r="CK29" s="56">
        <f t="shared" si="48"/>
        <v>0</v>
      </c>
      <c r="CL29" s="100">
        <f t="shared" si="49"/>
        <v>0</v>
      </c>
    </row>
    <row r="30" spans="2:90" s="52" customFormat="1" ht="14" x14ac:dyDescent="0.15">
      <c r="B30" s="47" t="s">
        <v>72</v>
      </c>
      <c r="C30" s="53">
        <v>15</v>
      </c>
      <c r="D30" s="53"/>
      <c r="E30" s="53"/>
      <c r="F30" s="48">
        <v>15</v>
      </c>
      <c r="G30" s="54">
        <v>15</v>
      </c>
      <c r="H30" s="55"/>
      <c r="I30" s="55"/>
      <c r="J30" s="55"/>
      <c r="K30" s="55">
        <f>F30-(G30+I30+J30)</f>
        <v>0</v>
      </c>
      <c r="L30" s="59">
        <f>IF($F30="","",((G30+H30+I30+J30)/$F30))</f>
        <v>1</v>
      </c>
      <c r="M30" s="50">
        <f>IF($F30="","",(J30/$F30))</f>
        <v>0</v>
      </c>
      <c r="N30" s="55">
        <v>14</v>
      </c>
      <c r="O30" s="55"/>
      <c r="P30" s="55">
        <v>1</v>
      </c>
      <c r="Q30" s="55"/>
      <c r="R30" s="55">
        <f>F30-P30-N30</f>
        <v>0</v>
      </c>
      <c r="S30" s="56">
        <f>IF($F30="","",((N30+O30+P30+Q30)/$F30))</f>
        <v>1</v>
      </c>
      <c r="T30" s="50">
        <f>IF($F30="","",(Q30/$F30))</f>
        <v>0</v>
      </c>
      <c r="U30" s="54">
        <v>3</v>
      </c>
      <c r="V30" s="55"/>
      <c r="W30" s="55"/>
      <c r="X30" s="55">
        <v>10</v>
      </c>
      <c r="Y30" s="55">
        <v>2</v>
      </c>
      <c r="Z30" s="59">
        <f>IF($F30="","",((U30+V30+W30+X30)/$F30))</f>
        <v>0.8666666666666667</v>
      </c>
      <c r="AA30" s="50">
        <f>IF($F30="","",(X30/$F30))</f>
        <v>0.66666666666666663</v>
      </c>
      <c r="AB30" s="55"/>
      <c r="AC30" s="55"/>
      <c r="AD30" s="55"/>
      <c r="AE30" s="55"/>
      <c r="AF30" s="55"/>
      <c r="AG30" s="56">
        <f>IF($F30="","",((AB30+AC30+AD30+AE30)/$F30))</f>
        <v>0</v>
      </c>
      <c r="AH30" s="50">
        <f>IF($F30="","",(AE30/$F30))</f>
        <v>0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5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5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5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50">
        <f>IF($F30="","",(CB30/$F30))</f>
        <v>0</v>
      </c>
      <c r="CF30" s="73"/>
      <c r="CG30" s="74"/>
      <c r="CH30" s="74"/>
      <c r="CI30" s="74"/>
      <c r="CJ30" s="74"/>
      <c r="CK30" s="75">
        <f>IF($F30="","",((CF30+CG30+CH30+CI30)/$F30))</f>
        <v>0</v>
      </c>
      <c r="CL30" s="102">
        <f>IF($F30="","",(CI30/$F30))</f>
        <v>0</v>
      </c>
    </row>
    <row r="31" spans="2:90" s="52" customFormat="1" ht="14" x14ac:dyDescent="0.15">
      <c r="B31" s="47" t="s">
        <v>73</v>
      </c>
      <c r="C31" s="53">
        <v>19</v>
      </c>
      <c r="D31" s="53"/>
      <c r="E31" s="53"/>
      <c r="F31" s="48">
        <v>19</v>
      </c>
      <c r="G31" s="83">
        <v>14</v>
      </c>
      <c r="H31" s="84"/>
      <c r="I31" s="84">
        <v>4</v>
      </c>
      <c r="J31" s="84"/>
      <c r="K31" s="84">
        <f>F31-(G31+I31+J31)</f>
        <v>1</v>
      </c>
      <c r="L31" s="85">
        <f>IF($F31="","",((G31+H31+I31+J31)/$F31))</f>
        <v>0.94736842105263153</v>
      </c>
      <c r="M31" s="86">
        <f>IF($F31="","",(J31/$F31))</f>
        <v>0</v>
      </c>
      <c r="N31" s="55">
        <v>11</v>
      </c>
      <c r="O31" s="55"/>
      <c r="P31" s="55">
        <v>2</v>
      </c>
      <c r="Q31" s="55">
        <v>2</v>
      </c>
      <c r="R31" s="55">
        <v>4</v>
      </c>
      <c r="S31" s="56">
        <f>IF($F31="","",((N31+O31+P31+Q31)/$F31))</f>
        <v>0.78947368421052633</v>
      </c>
      <c r="T31" s="50">
        <f>IF($F31="","",(Q31/$F31))</f>
        <v>0.10526315789473684</v>
      </c>
      <c r="U31" s="83"/>
      <c r="V31" s="84"/>
      <c r="W31" s="84"/>
      <c r="X31" s="84"/>
      <c r="Y31" s="84"/>
      <c r="Z31" s="85">
        <f>IF($F31="","",((U31+V31+W31+X31)/$F31))</f>
        <v>0</v>
      </c>
      <c r="AA31" s="86">
        <f>IF($F31="","",(X31/$F31))</f>
        <v>0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83"/>
      <c r="AJ31" s="84"/>
      <c r="AK31" s="84"/>
      <c r="AL31" s="84"/>
      <c r="AM31" s="84"/>
      <c r="AN31" s="85">
        <f>IF($F31="","",((AI31+AJ31+AK31+AL31)/$F31))</f>
        <v>0</v>
      </c>
      <c r="AO31" s="86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83"/>
      <c r="AX31" s="84"/>
      <c r="AY31" s="84"/>
      <c r="AZ31" s="84"/>
      <c r="BA31" s="84"/>
      <c r="BB31" s="85">
        <f>IF($F31="","",((AW31+AX31+AY31+AZ31)/$F31))</f>
        <v>0</v>
      </c>
      <c r="BC31" s="86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83"/>
      <c r="BL31" s="84"/>
      <c r="BM31" s="84"/>
      <c r="BN31" s="84"/>
      <c r="BO31" s="84"/>
      <c r="BP31" s="85">
        <f>IF($F31="","",((BK31+BL31+BM31+BN31)/$F31))</f>
        <v>0</v>
      </c>
      <c r="BQ31" s="86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49">
        <f>IF($F31="","",(BU31/$F31))</f>
        <v>0</v>
      </c>
      <c r="BY31" s="83"/>
      <c r="BZ31" s="84"/>
      <c r="CA31" s="84"/>
      <c r="CB31" s="84"/>
      <c r="CC31" s="84"/>
      <c r="CD31" s="85">
        <f>IF($F31="","",((BY31+BZ31+CA31+CB31)/$F31))</f>
        <v>0</v>
      </c>
      <c r="CE31" s="86">
        <f>IF($F31="","",(CB31/$F31))</f>
        <v>0</v>
      </c>
      <c r="CF31" s="55"/>
      <c r="CG31" s="55"/>
      <c r="CH31" s="55"/>
      <c r="CI31" s="55"/>
      <c r="CJ31" s="55"/>
      <c r="CK31" s="56">
        <f>IF($F31="","",((CF31+CG31+CH31+CI31)/$F31))</f>
        <v>0</v>
      </c>
      <c r="CL31" s="91">
        <f>IF($F31="","",(CI31/$F31))</f>
        <v>0</v>
      </c>
    </row>
    <row r="32" spans="2:90" s="52" customFormat="1" ht="14" x14ac:dyDescent="0.15">
      <c r="B32" s="47" t="s">
        <v>74</v>
      </c>
      <c r="C32" s="53">
        <v>19</v>
      </c>
      <c r="D32" s="53"/>
      <c r="E32" s="53"/>
      <c r="F32" s="48">
        <f>C32-D32-E32</f>
        <v>19</v>
      </c>
      <c r="G32" s="93">
        <v>15</v>
      </c>
      <c r="H32" s="70"/>
      <c r="I32" s="70">
        <v>3</v>
      </c>
      <c r="J32" s="70"/>
      <c r="K32" s="70">
        <f>F32-(G32+I32+J32)</f>
        <v>1</v>
      </c>
      <c r="L32" s="71">
        <f>IF($F32="","",((G32+H32+I32+J32)/$F32))</f>
        <v>0.94736842105263153</v>
      </c>
      <c r="M32" s="72">
        <f>IF($F32="","",(J32/$F32))</f>
        <v>0</v>
      </c>
      <c r="N32" s="55"/>
      <c r="O32" s="55"/>
      <c r="P32" s="55"/>
      <c r="Q32" s="55"/>
      <c r="R32" s="55"/>
      <c r="S32" s="56">
        <f>IF($F32="","",((N32+O32+P32+Q32)/$F32))</f>
        <v>0</v>
      </c>
      <c r="T32" s="50">
        <f>IF($F32="","",(Q32/$F32))</f>
        <v>0</v>
      </c>
      <c r="U32" s="93"/>
      <c r="V32" s="70"/>
      <c r="W32" s="70"/>
      <c r="X32" s="70"/>
      <c r="Y32" s="70"/>
      <c r="Z32" s="71">
        <f>IF($F32="","",((U32+V32+W32+X32)/$F32))</f>
        <v>0</v>
      </c>
      <c r="AA32" s="72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93"/>
      <c r="AJ32" s="70"/>
      <c r="AK32" s="70"/>
      <c r="AL32" s="70"/>
      <c r="AM32" s="70"/>
      <c r="AN32" s="71">
        <f>IF($F32="","",((AI32+AJ32+AK32+AL32)/$F32))</f>
        <v>0</v>
      </c>
      <c r="AO32" s="72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93"/>
      <c r="AX32" s="70"/>
      <c r="AY32" s="70"/>
      <c r="AZ32" s="70"/>
      <c r="BA32" s="70"/>
      <c r="BB32" s="71">
        <f>IF($F32="","",((AW32+AX32+AY32+AZ32)/$F32))</f>
        <v>0</v>
      </c>
      <c r="BC32" s="72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93"/>
      <c r="BL32" s="70"/>
      <c r="BM32" s="70"/>
      <c r="BN32" s="70"/>
      <c r="BO32" s="70"/>
      <c r="BP32" s="71">
        <f>IF($F32="","",((BK32+BL32+BM32+BN32)/$F32))</f>
        <v>0</v>
      </c>
      <c r="BQ32" s="72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93"/>
      <c r="BZ32" s="70"/>
      <c r="CA32" s="70"/>
      <c r="CB32" s="70"/>
      <c r="CC32" s="70"/>
      <c r="CD32" s="71">
        <f>IF($F32="","",((BY32+BZ32+CA32+CB32)/$F32))</f>
        <v>0</v>
      </c>
      <c r="CE32" s="7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91">
        <f>IF($F32="","",(CI32/$F32))</f>
        <v>0</v>
      </c>
    </row>
  </sheetData>
  <mergeCells count="32">
    <mergeCell ref="CF3:CL3"/>
    <mergeCell ref="CF19:CL19"/>
    <mergeCell ref="BY3:CE3"/>
    <mergeCell ref="BY19:CE19"/>
    <mergeCell ref="AI19:AO19"/>
    <mergeCell ref="AP19:AV19"/>
    <mergeCell ref="AW19:BC19"/>
    <mergeCell ref="BD19:BJ19"/>
    <mergeCell ref="BK19:BQ19"/>
    <mergeCell ref="BR19:BX19"/>
    <mergeCell ref="AW3:BC3"/>
    <mergeCell ref="BD3:BJ3"/>
    <mergeCell ref="BK3:BQ3"/>
    <mergeCell ref="BR3:BX3"/>
    <mergeCell ref="B19:B20"/>
    <mergeCell ref="C19:C20"/>
    <mergeCell ref="D19:D20"/>
    <mergeCell ref="E19:E20"/>
    <mergeCell ref="G19:M19"/>
    <mergeCell ref="N19:T19"/>
    <mergeCell ref="U19:AA19"/>
    <mergeCell ref="AB19:AH19"/>
    <mergeCell ref="N3:T3"/>
    <mergeCell ref="U3:AA3"/>
    <mergeCell ref="AB3:AH3"/>
    <mergeCell ref="AI3:AO3"/>
    <mergeCell ref="AP3:AV3"/>
    <mergeCell ref="B3:B4"/>
    <mergeCell ref="C3:C4"/>
    <mergeCell ref="D3:D4"/>
    <mergeCell ref="E3:E4"/>
    <mergeCell ref="G3:M3"/>
  </mergeCells>
  <pageMargins left="0.75" right="0.75" top="1" bottom="1" header="0.5" footer="0.5"/>
  <pageSetup scale="65"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90" width="6.33203125" customWidth="1"/>
  </cols>
  <sheetData>
    <row r="1" spans="1:90" x14ac:dyDescent="0.15">
      <c r="A1" s="15" t="s">
        <v>33</v>
      </c>
      <c r="CL1" s="32"/>
    </row>
    <row r="2" spans="1:90" x14ac:dyDescent="0.15">
      <c r="B2" t="str">
        <f>"Freshmen Retention - "&amp;$A$1</f>
        <v>Freshmen Retention - Hispanic/Latino of any race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19</v>
      </c>
      <c r="D5" s="53"/>
      <c r="E5" s="53"/>
      <c r="F5" s="48">
        <v>19</v>
      </c>
      <c r="G5" s="54">
        <v>16</v>
      </c>
      <c r="H5" s="55"/>
      <c r="I5" s="55"/>
      <c r="J5" s="55"/>
      <c r="K5" s="55">
        <v>3</v>
      </c>
      <c r="L5" s="49">
        <f t="shared" ref="L5:L11" si="1">IF($F5="","",((G5+H5+I5+J5)/$F5))</f>
        <v>0.84210526315789469</v>
      </c>
      <c r="M5" s="50">
        <f t="shared" ref="M5:M11" si="2">IF($F5="","",(J5/$F5))</f>
        <v>0</v>
      </c>
      <c r="N5" s="54">
        <v>13</v>
      </c>
      <c r="O5" s="55"/>
      <c r="P5" s="55"/>
      <c r="Q5" s="55"/>
      <c r="R5" s="55">
        <v>6</v>
      </c>
      <c r="S5" s="49">
        <f t="shared" ref="S5:S11" si="3">IF($F5="","",((N5+O5+P5+Q5)/$F5))</f>
        <v>0.68421052631578949</v>
      </c>
      <c r="T5" s="50">
        <f t="shared" ref="T5:T11" si="4">IF($F5="","",(Q5/$F5))</f>
        <v>0</v>
      </c>
      <c r="U5" s="54">
        <v>11</v>
      </c>
      <c r="V5" s="55"/>
      <c r="W5" s="55"/>
      <c r="X5" s="55">
        <v>1</v>
      </c>
      <c r="Y5" s="55">
        <v>7</v>
      </c>
      <c r="Z5" s="49">
        <f t="shared" ref="Z5:Z11" si="5">IF($F5="","",((U5+V5+W5+X5)/$F5))</f>
        <v>0.63157894736842102</v>
      </c>
      <c r="AA5" s="50">
        <f t="shared" ref="AA5:AA11" si="6">IF($F5="","",(X5/$F5))</f>
        <v>5.2631578947368418E-2</v>
      </c>
      <c r="AB5" s="54">
        <v>7</v>
      </c>
      <c r="AC5" s="55"/>
      <c r="AD5" s="55"/>
      <c r="AE5" s="55">
        <v>3</v>
      </c>
      <c r="AF5" s="55">
        <v>9</v>
      </c>
      <c r="AG5" s="49">
        <f t="shared" ref="AG5:AG11" si="7">IF($F5="","",((AB5+AC5+AD5+AE5)/$F5))</f>
        <v>0.52631578947368418</v>
      </c>
      <c r="AH5" s="50">
        <f t="shared" ref="AH5:AH11" si="8">IF($F5="","",(AE5/$F5))</f>
        <v>0.15789473684210525</v>
      </c>
      <c r="AI5" s="54">
        <v>1</v>
      </c>
      <c r="AJ5" s="55"/>
      <c r="AK5" s="55"/>
      <c r="AL5" s="55">
        <v>9</v>
      </c>
      <c r="AM5" s="55">
        <v>9</v>
      </c>
      <c r="AN5" s="49">
        <f t="shared" ref="AN5:AN11" si="9">IF($F5="","",((AI5+AJ5+AK5+AL5)/$F5))</f>
        <v>0.52631578947368418</v>
      </c>
      <c r="AO5" s="50">
        <f t="shared" ref="AO5:AO11" si="10">IF($F5="","",(AL5/$F5))</f>
        <v>0.47368421052631576</v>
      </c>
      <c r="AP5" s="54">
        <v>1</v>
      </c>
      <c r="AQ5" s="55"/>
      <c r="AR5" s="55"/>
      <c r="AS5" s="55">
        <v>10</v>
      </c>
      <c r="AT5" s="55">
        <v>8</v>
      </c>
      <c r="AU5" s="49">
        <f t="shared" ref="AU5:AU11" si="11">IF($F5="","",((AP5+AQ5+AR5+AS5)/$F5))</f>
        <v>0.57894736842105265</v>
      </c>
      <c r="AV5" s="50">
        <f t="shared" ref="AV5:AV11" si="12">IF($F5="","",(AS5/$F5))</f>
        <v>0.52631578947368418</v>
      </c>
      <c r="AW5" s="54"/>
      <c r="AX5" s="55"/>
      <c r="AY5" s="55"/>
      <c r="AZ5" s="55">
        <v>11</v>
      </c>
      <c r="BA5" s="55">
        <v>8</v>
      </c>
      <c r="BB5" s="49">
        <f t="shared" ref="BB5:BB11" si="13">IF($F5="","",((AW5+AX5+AY5+AZ5)/$F5))</f>
        <v>0.57894736842105265</v>
      </c>
      <c r="BC5" s="50">
        <f t="shared" ref="BC5:BC11" si="14">IF($F5="","",(AZ5/$F5))</f>
        <v>0.57894736842105265</v>
      </c>
      <c r="BD5" s="54"/>
      <c r="BE5" s="55"/>
      <c r="BF5" s="55"/>
      <c r="BG5" s="55">
        <v>11</v>
      </c>
      <c r="BH5" s="55">
        <v>8</v>
      </c>
      <c r="BI5" s="49">
        <f t="shared" ref="BI5:BI11" si="15">IF($F5="","",((BD5+BE5+BF5+BG5)/$F5))</f>
        <v>0.57894736842105265</v>
      </c>
      <c r="BJ5" s="50">
        <f t="shared" ref="BJ5:BJ11" si="16">IF($F5="","",(BG5/$F5))</f>
        <v>0.57894736842105265</v>
      </c>
      <c r="BK5" s="54"/>
      <c r="BL5" s="55"/>
      <c r="BM5" s="55"/>
      <c r="BN5" s="55">
        <v>11</v>
      </c>
      <c r="BO5" s="55">
        <f>F5-BN5</f>
        <v>8</v>
      </c>
      <c r="BP5" s="49">
        <f t="shared" ref="BP5:BP11" si="17">IF($F5="","",((BK5+BL5+BM5+BN5)/$F5))</f>
        <v>0.57894736842105265</v>
      </c>
      <c r="BQ5" s="50">
        <f t="shared" ref="BQ5:BQ11" si="18">IF($F5="","",(BN5/$F5))</f>
        <v>0.57894736842105265</v>
      </c>
      <c r="BR5" s="54"/>
      <c r="BS5" s="55"/>
      <c r="BT5" s="55"/>
      <c r="BU5" s="55">
        <v>11</v>
      </c>
      <c r="BV5" s="55">
        <v>8</v>
      </c>
      <c r="BW5" s="49">
        <f t="shared" ref="BW5:BW11" si="19">IF($F5="","",((BR5+BS5+BT5+BU5)/$F5))</f>
        <v>0.57894736842105265</v>
      </c>
      <c r="BX5" s="50">
        <f t="shared" ref="BX5:BX11" si="20">IF($F5="","",(BU5/$F5))</f>
        <v>0.57894736842105265</v>
      </c>
      <c r="BY5" s="54"/>
      <c r="BZ5" s="55"/>
      <c r="CA5" s="55"/>
      <c r="CB5" s="55">
        <v>11</v>
      </c>
      <c r="CC5" s="55">
        <v>8</v>
      </c>
      <c r="CD5" s="49">
        <f t="shared" ref="CD5:CD12" si="21">IF($F5="","",((BY5+BZ5+CA5+CB5)/$F5))</f>
        <v>0.57894736842105265</v>
      </c>
      <c r="CE5" s="50">
        <f t="shared" ref="CE5:CE12" si="22">IF($F5="","",(CB5/$F5))</f>
        <v>0.57894736842105265</v>
      </c>
      <c r="CF5" s="54"/>
      <c r="CG5" s="55"/>
      <c r="CH5" s="55"/>
      <c r="CI5" s="55">
        <v>11</v>
      </c>
      <c r="CJ5" s="55">
        <v>8</v>
      </c>
      <c r="CK5" s="49">
        <f t="shared" ref="CK5:CK13" si="23">IF($F5="","",((CF5+CG5+CH5+CI5)/$F5))</f>
        <v>0.57894736842105265</v>
      </c>
      <c r="CL5" s="76">
        <f t="shared" ref="CL5:CL13" si="24">IF($F5="","",(CI5/$F5))</f>
        <v>0.57894736842105265</v>
      </c>
    </row>
    <row r="6" spans="1:90" s="52" customFormat="1" ht="14" x14ac:dyDescent="0.15">
      <c r="B6" s="47" t="s">
        <v>25</v>
      </c>
      <c r="C6" s="53">
        <f t="shared" si="0"/>
        <v>34</v>
      </c>
      <c r="D6" s="53"/>
      <c r="E6" s="53"/>
      <c r="F6" s="48">
        <v>34</v>
      </c>
      <c r="G6" s="54">
        <v>31</v>
      </c>
      <c r="H6" s="55"/>
      <c r="I6" s="55">
        <v>1</v>
      </c>
      <c r="J6" s="55"/>
      <c r="K6" s="55">
        <v>2</v>
      </c>
      <c r="L6" s="49">
        <f t="shared" si="1"/>
        <v>0.94117647058823528</v>
      </c>
      <c r="M6" s="50">
        <f t="shared" si="2"/>
        <v>0</v>
      </c>
      <c r="N6" s="54">
        <v>31</v>
      </c>
      <c r="O6" s="55"/>
      <c r="P6" s="55"/>
      <c r="Q6" s="55"/>
      <c r="R6" s="55">
        <v>3</v>
      </c>
      <c r="S6" s="49">
        <f t="shared" si="3"/>
        <v>0.91176470588235292</v>
      </c>
      <c r="T6" s="50">
        <f t="shared" si="4"/>
        <v>0</v>
      </c>
      <c r="U6" s="54">
        <v>25</v>
      </c>
      <c r="V6" s="55"/>
      <c r="W6" s="55">
        <v>4</v>
      </c>
      <c r="X6" s="55"/>
      <c r="Y6" s="55">
        <v>5</v>
      </c>
      <c r="Z6" s="49">
        <f t="shared" si="5"/>
        <v>0.8529411764705882</v>
      </c>
      <c r="AA6" s="50">
        <f t="shared" si="6"/>
        <v>0</v>
      </c>
      <c r="AB6" s="54">
        <v>17</v>
      </c>
      <c r="AC6" s="55"/>
      <c r="AD6" s="55"/>
      <c r="AE6" s="55">
        <v>10</v>
      </c>
      <c r="AF6" s="55">
        <v>7</v>
      </c>
      <c r="AG6" s="49">
        <f t="shared" si="7"/>
        <v>0.79411764705882348</v>
      </c>
      <c r="AH6" s="50">
        <f t="shared" si="8"/>
        <v>0.29411764705882354</v>
      </c>
      <c r="AI6" s="54">
        <v>4</v>
      </c>
      <c r="AJ6" s="55"/>
      <c r="AK6" s="55">
        <v>1</v>
      </c>
      <c r="AL6" s="55">
        <v>21</v>
      </c>
      <c r="AM6" s="55">
        <v>8</v>
      </c>
      <c r="AN6" s="49">
        <f t="shared" si="9"/>
        <v>0.76470588235294112</v>
      </c>
      <c r="AO6" s="50">
        <f t="shared" si="10"/>
        <v>0.61764705882352944</v>
      </c>
      <c r="AP6" s="54">
        <v>2</v>
      </c>
      <c r="AQ6" s="55"/>
      <c r="AR6" s="55"/>
      <c r="AS6" s="55">
        <v>24</v>
      </c>
      <c r="AT6" s="55">
        <v>8</v>
      </c>
      <c r="AU6" s="49">
        <f t="shared" si="11"/>
        <v>0.76470588235294112</v>
      </c>
      <c r="AV6" s="50">
        <f t="shared" si="12"/>
        <v>0.70588235294117652</v>
      </c>
      <c r="AW6" s="54">
        <v>2</v>
      </c>
      <c r="AX6" s="55"/>
      <c r="AY6" s="55"/>
      <c r="AZ6" s="55">
        <v>24</v>
      </c>
      <c r="BA6" s="55">
        <v>8</v>
      </c>
      <c r="BB6" s="49">
        <f t="shared" si="13"/>
        <v>0.76470588235294112</v>
      </c>
      <c r="BC6" s="50">
        <f t="shared" si="14"/>
        <v>0.70588235294117652</v>
      </c>
      <c r="BD6" s="54">
        <v>1</v>
      </c>
      <c r="BE6" s="55"/>
      <c r="BF6" s="55"/>
      <c r="BG6" s="55">
        <v>25</v>
      </c>
      <c r="BH6" s="55">
        <f>F6-(BD6+BG6)</f>
        <v>8</v>
      </c>
      <c r="BI6" s="49">
        <f t="shared" si="15"/>
        <v>0.76470588235294112</v>
      </c>
      <c r="BJ6" s="50">
        <f t="shared" si="16"/>
        <v>0.73529411764705888</v>
      </c>
      <c r="BK6" s="54">
        <v>1</v>
      </c>
      <c r="BL6" s="55"/>
      <c r="BM6" s="55"/>
      <c r="BN6" s="55">
        <v>25</v>
      </c>
      <c r="BO6" s="55">
        <v>8</v>
      </c>
      <c r="BP6" s="49">
        <f t="shared" si="17"/>
        <v>0.76470588235294112</v>
      </c>
      <c r="BQ6" s="50">
        <f t="shared" si="18"/>
        <v>0.73529411764705888</v>
      </c>
      <c r="BR6" s="54"/>
      <c r="BS6" s="55"/>
      <c r="BT6" s="55"/>
      <c r="BU6" s="55">
        <v>26</v>
      </c>
      <c r="BV6" s="55">
        <v>8</v>
      </c>
      <c r="BW6" s="49">
        <f t="shared" si="19"/>
        <v>0.76470588235294112</v>
      </c>
      <c r="BX6" s="50">
        <f t="shared" si="20"/>
        <v>0.76470588235294112</v>
      </c>
      <c r="BY6" s="54"/>
      <c r="BZ6" s="55"/>
      <c r="CA6" s="55"/>
      <c r="CB6" s="55">
        <v>26</v>
      </c>
      <c r="CC6" s="55">
        <v>8</v>
      </c>
      <c r="CD6" s="49">
        <f t="shared" si="21"/>
        <v>0.76470588235294112</v>
      </c>
      <c r="CE6" s="50">
        <f t="shared" si="22"/>
        <v>0.76470588235294112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49</v>
      </c>
      <c r="D7" s="53"/>
      <c r="E7" s="53"/>
      <c r="F7" s="48">
        <v>49</v>
      </c>
      <c r="G7" s="54">
        <v>41</v>
      </c>
      <c r="H7" s="55"/>
      <c r="I7" s="55">
        <v>1</v>
      </c>
      <c r="J7" s="55"/>
      <c r="K7" s="55">
        <v>7</v>
      </c>
      <c r="L7" s="49">
        <f t="shared" si="1"/>
        <v>0.8571428571428571</v>
      </c>
      <c r="M7" s="50">
        <f t="shared" si="2"/>
        <v>0</v>
      </c>
      <c r="N7" s="54">
        <v>39</v>
      </c>
      <c r="O7" s="55"/>
      <c r="P7" s="55"/>
      <c r="Q7" s="55"/>
      <c r="R7" s="55">
        <v>10</v>
      </c>
      <c r="S7" s="49">
        <f t="shared" si="3"/>
        <v>0.79591836734693877</v>
      </c>
      <c r="T7" s="50">
        <f t="shared" si="4"/>
        <v>0</v>
      </c>
      <c r="U7" s="54">
        <v>35</v>
      </c>
      <c r="V7" s="55"/>
      <c r="W7" s="55">
        <v>2</v>
      </c>
      <c r="X7" s="55"/>
      <c r="Y7" s="55">
        <v>12</v>
      </c>
      <c r="Z7" s="49">
        <f t="shared" si="5"/>
        <v>0.75510204081632648</v>
      </c>
      <c r="AA7" s="50">
        <f t="shared" si="6"/>
        <v>0</v>
      </c>
      <c r="AB7" s="54">
        <v>25</v>
      </c>
      <c r="AC7" s="55"/>
      <c r="AD7" s="55"/>
      <c r="AE7" s="55">
        <v>10</v>
      </c>
      <c r="AF7" s="55">
        <v>14</v>
      </c>
      <c r="AG7" s="49">
        <f t="shared" si="7"/>
        <v>0.7142857142857143</v>
      </c>
      <c r="AH7" s="50">
        <f t="shared" si="8"/>
        <v>0.20408163265306123</v>
      </c>
      <c r="AI7" s="54">
        <v>5</v>
      </c>
      <c r="AJ7" s="55"/>
      <c r="AK7" s="55"/>
      <c r="AL7" s="55">
        <v>29</v>
      </c>
      <c r="AM7" s="55">
        <v>15</v>
      </c>
      <c r="AN7" s="49">
        <f t="shared" si="9"/>
        <v>0.69387755102040816</v>
      </c>
      <c r="AO7" s="50">
        <f t="shared" si="10"/>
        <v>0.59183673469387754</v>
      </c>
      <c r="AP7" s="54">
        <v>1</v>
      </c>
      <c r="AQ7" s="55"/>
      <c r="AR7" s="55">
        <v>1</v>
      </c>
      <c r="AS7" s="55">
        <v>32</v>
      </c>
      <c r="AT7" s="55">
        <v>15</v>
      </c>
      <c r="AU7" s="49">
        <f t="shared" si="11"/>
        <v>0.69387755102040816</v>
      </c>
      <c r="AV7" s="50">
        <f t="shared" si="12"/>
        <v>0.65306122448979587</v>
      </c>
      <c r="AW7" s="54">
        <v>2</v>
      </c>
      <c r="AX7" s="55"/>
      <c r="AY7" s="55"/>
      <c r="AZ7" s="55">
        <v>34</v>
      </c>
      <c r="BA7" s="55">
        <f>F7-(AW7+AZ7)</f>
        <v>13</v>
      </c>
      <c r="BB7" s="49">
        <f t="shared" si="13"/>
        <v>0.73469387755102045</v>
      </c>
      <c r="BC7" s="50">
        <f t="shared" si="14"/>
        <v>0.69387755102040816</v>
      </c>
      <c r="BD7" s="54">
        <v>1</v>
      </c>
      <c r="BE7" s="55"/>
      <c r="BF7" s="55">
        <v>1</v>
      </c>
      <c r="BG7" s="55">
        <v>34</v>
      </c>
      <c r="BH7" s="55">
        <v>13</v>
      </c>
      <c r="BI7" s="49">
        <f t="shared" si="15"/>
        <v>0.73469387755102045</v>
      </c>
      <c r="BJ7" s="50">
        <f t="shared" si="16"/>
        <v>0.69387755102040816</v>
      </c>
      <c r="BK7" s="54">
        <v>1</v>
      </c>
      <c r="BL7" s="55"/>
      <c r="BM7" s="55"/>
      <c r="BN7" s="55">
        <v>35</v>
      </c>
      <c r="BO7" s="55">
        <f>F7-BN7-BK7</f>
        <v>13</v>
      </c>
      <c r="BP7" s="49">
        <f t="shared" si="17"/>
        <v>0.73469387755102045</v>
      </c>
      <c r="BQ7" s="50">
        <f t="shared" si="18"/>
        <v>0.7142857142857143</v>
      </c>
      <c r="BR7" s="54"/>
      <c r="BS7" s="55"/>
      <c r="BT7" s="55"/>
      <c r="BU7" s="55">
        <v>36</v>
      </c>
      <c r="BV7" s="55">
        <v>13</v>
      </c>
      <c r="BW7" s="49">
        <f t="shared" si="19"/>
        <v>0.73469387755102045</v>
      </c>
      <c r="BX7" s="50">
        <f t="shared" si="20"/>
        <v>0.73469387755102045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44</v>
      </c>
      <c r="D8" s="53"/>
      <c r="E8" s="53"/>
      <c r="F8" s="48">
        <v>44</v>
      </c>
      <c r="G8" s="54">
        <v>37</v>
      </c>
      <c r="H8" s="55"/>
      <c r="I8" s="55">
        <v>4</v>
      </c>
      <c r="J8" s="55"/>
      <c r="K8" s="55">
        <v>3</v>
      </c>
      <c r="L8" s="49">
        <f t="shared" si="1"/>
        <v>0.93181818181818177</v>
      </c>
      <c r="M8" s="50">
        <f t="shared" si="2"/>
        <v>0</v>
      </c>
      <c r="N8" s="54">
        <v>31</v>
      </c>
      <c r="O8" s="55"/>
      <c r="P8" s="55"/>
      <c r="Q8" s="55"/>
      <c r="R8" s="55">
        <v>13</v>
      </c>
      <c r="S8" s="49">
        <f t="shared" si="3"/>
        <v>0.70454545454545459</v>
      </c>
      <c r="T8" s="50">
        <f t="shared" si="4"/>
        <v>0</v>
      </c>
      <c r="U8" s="54">
        <v>29</v>
      </c>
      <c r="V8" s="55"/>
      <c r="W8" s="55"/>
      <c r="X8" s="55"/>
      <c r="Y8" s="55">
        <v>15</v>
      </c>
      <c r="Z8" s="49">
        <f t="shared" si="5"/>
        <v>0.65909090909090906</v>
      </c>
      <c r="AA8" s="50">
        <f t="shared" si="6"/>
        <v>0</v>
      </c>
      <c r="AB8" s="54">
        <v>17</v>
      </c>
      <c r="AC8" s="55"/>
      <c r="AD8" s="55"/>
      <c r="AE8" s="55">
        <v>11</v>
      </c>
      <c r="AF8" s="55">
        <v>16</v>
      </c>
      <c r="AG8" s="49">
        <f t="shared" si="7"/>
        <v>0.63636363636363635</v>
      </c>
      <c r="AH8" s="50">
        <f t="shared" si="8"/>
        <v>0.25</v>
      </c>
      <c r="AI8" s="54">
        <v>3</v>
      </c>
      <c r="AJ8" s="55"/>
      <c r="AK8" s="55"/>
      <c r="AL8" s="55">
        <v>25</v>
      </c>
      <c r="AM8" s="55">
        <v>16</v>
      </c>
      <c r="AN8" s="49">
        <f t="shared" si="9"/>
        <v>0.63636363636363635</v>
      </c>
      <c r="AO8" s="50">
        <f t="shared" si="10"/>
        <v>0.56818181818181823</v>
      </c>
      <c r="AP8" s="54">
        <v>1</v>
      </c>
      <c r="AQ8" s="55"/>
      <c r="AR8" s="55"/>
      <c r="AS8" s="55">
        <v>27</v>
      </c>
      <c r="AT8" s="55">
        <f>F8-(AP8+AS8)</f>
        <v>16</v>
      </c>
      <c r="AU8" s="49">
        <f t="shared" si="11"/>
        <v>0.63636363636363635</v>
      </c>
      <c r="AV8" s="50">
        <f t="shared" si="12"/>
        <v>0.61363636363636365</v>
      </c>
      <c r="AW8" s="54"/>
      <c r="AX8" s="55"/>
      <c r="AY8" s="55"/>
      <c r="AZ8" s="55">
        <v>28</v>
      </c>
      <c r="BA8" s="55">
        <v>16</v>
      </c>
      <c r="BB8" s="49">
        <f t="shared" si="13"/>
        <v>0.63636363636363635</v>
      </c>
      <c r="BC8" s="50">
        <f t="shared" si="14"/>
        <v>0.63636363636363635</v>
      </c>
      <c r="BD8" s="54"/>
      <c r="BE8" s="55">
        <v>1</v>
      </c>
      <c r="BF8" s="55"/>
      <c r="BG8" s="55">
        <v>28</v>
      </c>
      <c r="BH8" s="55">
        <f>F8-BG8-BE8-BD8</f>
        <v>15</v>
      </c>
      <c r="BI8" s="49">
        <f t="shared" si="15"/>
        <v>0.65909090909090906</v>
      </c>
      <c r="BJ8" s="50">
        <f t="shared" si="16"/>
        <v>0.63636363636363635</v>
      </c>
      <c r="BK8" s="54"/>
      <c r="BL8" s="55"/>
      <c r="BM8" s="55"/>
      <c r="BN8" s="55">
        <v>28</v>
      </c>
      <c r="BO8" s="55">
        <v>16</v>
      </c>
      <c r="BP8" s="49">
        <f t="shared" si="17"/>
        <v>0.63636363636363635</v>
      </c>
      <c r="BQ8" s="50">
        <f t="shared" si="18"/>
        <v>0.63636363636363635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43</v>
      </c>
      <c r="D9" s="53"/>
      <c r="E9" s="53"/>
      <c r="F9" s="48">
        <v>43</v>
      </c>
      <c r="G9" s="54">
        <v>37</v>
      </c>
      <c r="H9" s="55"/>
      <c r="I9" s="55">
        <v>4</v>
      </c>
      <c r="J9" s="55"/>
      <c r="K9" s="55">
        <v>2</v>
      </c>
      <c r="L9" s="49">
        <f t="shared" si="1"/>
        <v>0.95348837209302328</v>
      </c>
      <c r="M9" s="50">
        <f t="shared" si="2"/>
        <v>0</v>
      </c>
      <c r="N9" s="54">
        <v>33</v>
      </c>
      <c r="O9" s="55"/>
      <c r="P9" s="55">
        <v>1</v>
      </c>
      <c r="Q9" s="55"/>
      <c r="R9" s="55">
        <v>9</v>
      </c>
      <c r="S9" s="100">
        <f t="shared" si="3"/>
        <v>0.79069767441860461</v>
      </c>
      <c r="T9" s="50">
        <f t="shared" si="4"/>
        <v>0</v>
      </c>
      <c r="U9" s="54">
        <v>33</v>
      </c>
      <c r="V9" s="55"/>
      <c r="W9" s="55"/>
      <c r="X9" s="55"/>
      <c r="Y9" s="55">
        <v>10</v>
      </c>
      <c r="Z9" s="100">
        <f t="shared" si="5"/>
        <v>0.76744186046511631</v>
      </c>
      <c r="AA9" s="101">
        <f t="shared" si="6"/>
        <v>0</v>
      </c>
      <c r="AB9" s="54">
        <v>20</v>
      </c>
      <c r="AC9" s="55"/>
      <c r="AD9" s="55"/>
      <c r="AE9" s="55">
        <v>11</v>
      </c>
      <c r="AF9" s="55">
        <v>12</v>
      </c>
      <c r="AG9" s="100">
        <f t="shared" si="7"/>
        <v>0.72093023255813948</v>
      </c>
      <c r="AH9" s="50">
        <f t="shared" si="8"/>
        <v>0.2558139534883721</v>
      </c>
      <c r="AI9" s="54">
        <v>3</v>
      </c>
      <c r="AJ9" s="55"/>
      <c r="AK9" s="55">
        <v>1</v>
      </c>
      <c r="AL9" s="55">
        <v>27</v>
      </c>
      <c r="AM9" s="55">
        <f>F9-(AI9+AK9+AL9)</f>
        <v>12</v>
      </c>
      <c r="AN9" s="100">
        <f t="shared" si="9"/>
        <v>0.72093023255813948</v>
      </c>
      <c r="AO9" s="101">
        <f t="shared" si="10"/>
        <v>0.62790697674418605</v>
      </c>
      <c r="AP9" s="54">
        <v>1</v>
      </c>
      <c r="AQ9" s="55"/>
      <c r="AR9" s="55"/>
      <c r="AS9" s="55">
        <v>29</v>
      </c>
      <c r="AT9" s="55">
        <v>13</v>
      </c>
      <c r="AU9" s="49">
        <f t="shared" si="11"/>
        <v>0.69767441860465118</v>
      </c>
      <c r="AV9" s="50">
        <f t="shared" si="12"/>
        <v>0.67441860465116277</v>
      </c>
      <c r="AW9" s="54"/>
      <c r="AX9" s="55"/>
      <c r="AY9" s="55"/>
      <c r="AZ9" s="55">
        <v>29</v>
      </c>
      <c r="BA9" s="55">
        <v>14</v>
      </c>
      <c r="BB9" s="100">
        <f t="shared" si="13"/>
        <v>0.67441860465116277</v>
      </c>
      <c r="BC9" s="101">
        <f t="shared" si="14"/>
        <v>0.67441860465116277</v>
      </c>
      <c r="BD9" s="54"/>
      <c r="BE9" s="55"/>
      <c r="BF9" s="55"/>
      <c r="BG9" s="55">
        <v>29</v>
      </c>
      <c r="BH9" s="55">
        <v>14</v>
      </c>
      <c r="BI9" s="100">
        <f t="shared" si="15"/>
        <v>0.67441860465116277</v>
      </c>
      <c r="BJ9" s="50">
        <f t="shared" si="16"/>
        <v>0.67441860465116277</v>
      </c>
      <c r="BK9" s="54"/>
      <c r="BL9" s="55"/>
      <c r="BM9" s="55"/>
      <c r="BN9" s="55"/>
      <c r="BO9" s="55"/>
      <c r="BP9" s="100">
        <f t="shared" si="17"/>
        <v>0</v>
      </c>
      <c r="BQ9" s="101">
        <f t="shared" si="18"/>
        <v>0</v>
      </c>
      <c r="BR9" s="54"/>
      <c r="BS9" s="55"/>
      <c r="BT9" s="55"/>
      <c r="BU9" s="55"/>
      <c r="BV9" s="55"/>
      <c r="BW9" s="100">
        <f t="shared" si="19"/>
        <v>0</v>
      </c>
      <c r="BX9" s="50">
        <f t="shared" si="20"/>
        <v>0</v>
      </c>
      <c r="BY9" s="54"/>
      <c r="BZ9" s="55"/>
      <c r="CA9" s="55"/>
      <c r="CB9" s="55"/>
      <c r="CC9" s="55"/>
      <c r="CD9" s="100">
        <f t="shared" si="21"/>
        <v>0</v>
      </c>
      <c r="CE9" s="101">
        <f t="shared" si="22"/>
        <v>0</v>
      </c>
      <c r="CF9" s="54"/>
      <c r="CG9" s="55"/>
      <c r="CH9" s="55"/>
      <c r="CI9" s="55"/>
      <c r="CJ9" s="55"/>
      <c r="CK9" s="100">
        <f t="shared" si="23"/>
        <v>0</v>
      </c>
      <c r="CL9" s="104">
        <f t="shared" si="24"/>
        <v>0</v>
      </c>
    </row>
    <row r="10" spans="1:90" s="52" customFormat="1" ht="14" x14ac:dyDescent="0.15">
      <c r="B10" s="47" t="s">
        <v>48</v>
      </c>
      <c r="C10" s="53">
        <f t="shared" si="0"/>
        <v>73</v>
      </c>
      <c r="D10" s="53"/>
      <c r="E10" s="53"/>
      <c r="F10" s="48">
        <v>73</v>
      </c>
      <c r="G10" s="54">
        <v>57</v>
      </c>
      <c r="H10" s="55"/>
      <c r="I10" s="55">
        <v>5</v>
      </c>
      <c r="J10" s="55"/>
      <c r="K10" s="55">
        <v>11</v>
      </c>
      <c r="L10" s="59">
        <f t="shared" si="1"/>
        <v>0.84931506849315064</v>
      </c>
      <c r="M10" s="60">
        <f t="shared" si="2"/>
        <v>0</v>
      </c>
      <c r="N10" s="55">
        <v>52</v>
      </c>
      <c r="O10" s="55"/>
      <c r="P10" s="55">
        <v>1</v>
      </c>
      <c r="Q10" s="55"/>
      <c r="R10" s="55">
        <v>20</v>
      </c>
      <c r="S10" s="56">
        <f t="shared" si="3"/>
        <v>0.72602739726027399</v>
      </c>
      <c r="T10" s="50">
        <f t="shared" si="4"/>
        <v>0</v>
      </c>
      <c r="U10" s="54">
        <v>49</v>
      </c>
      <c r="V10" s="55"/>
      <c r="W10" s="55">
        <v>3</v>
      </c>
      <c r="X10" s="55"/>
      <c r="Y10" s="55">
        <v>21</v>
      </c>
      <c r="Z10" s="56">
        <f t="shared" si="5"/>
        <v>0.71232876712328763</v>
      </c>
      <c r="AA10" s="57">
        <f t="shared" si="6"/>
        <v>0</v>
      </c>
      <c r="AB10" s="55">
        <v>33</v>
      </c>
      <c r="AC10" s="55"/>
      <c r="AD10" s="55">
        <v>1</v>
      </c>
      <c r="AE10" s="55">
        <v>19</v>
      </c>
      <c r="AF10" s="55">
        <f>F10-(AB10+AD10+AE10)</f>
        <v>20</v>
      </c>
      <c r="AG10" s="56">
        <f t="shared" si="7"/>
        <v>0.72602739726027399</v>
      </c>
      <c r="AH10" s="50">
        <f t="shared" si="8"/>
        <v>0.26027397260273971</v>
      </c>
      <c r="AI10" s="54">
        <v>10</v>
      </c>
      <c r="AJ10" s="55"/>
      <c r="AK10" s="55">
        <v>3</v>
      </c>
      <c r="AL10" s="55">
        <v>38</v>
      </c>
      <c r="AM10" s="55">
        <f>F10-AI10-AJ10-AK10-AL10</f>
        <v>22</v>
      </c>
      <c r="AN10" s="56">
        <f t="shared" si="9"/>
        <v>0.69863013698630139</v>
      </c>
      <c r="AO10" s="57">
        <f t="shared" si="10"/>
        <v>0.52054794520547942</v>
      </c>
      <c r="AP10" s="54">
        <v>4</v>
      </c>
      <c r="AQ10" s="55"/>
      <c r="AR10" s="55"/>
      <c r="AS10" s="55">
        <v>45</v>
      </c>
      <c r="AT10" s="55">
        <f>F10-AS10-AP10</f>
        <v>24</v>
      </c>
      <c r="AU10" s="100">
        <f t="shared" si="11"/>
        <v>0.67123287671232879</v>
      </c>
      <c r="AV10" s="50">
        <f t="shared" si="12"/>
        <v>0.61643835616438358</v>
      </c>
      <c r="AW10" s="54">
        <v>3</v>
      </c>
      <c r="AX10" s="55"/>
      <c r="AY10" s="55"/>
      <c r="AZ10" s="55">
        <v>46</v>
      </c>
      <c r="BA10" s="55">
        <f>F10-AW10-AZ10</f>
        <v>24</v>
      </c>
      <c r="BB10" s="56">
        <f t="shared" si="13"/>
        <v>0.67123287671232879</v>
      </c>
      <c r="BC10" s="57">
        <f t="shared" si="14"/>
        <v>0.63013698630136983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89</v>
      </c>
      <c r="D11" s="53"/>
      <c r="E11" s="53"/>
      <c r="F11" s="48">
        <v>89</v>
      </c>
      <c r="G11" s="54">
        <v>70</v>
      </c>
      <c r="H11" s="55"/>
      <c r="I11" s="55">
        <v>9</v>
      </c>
      <c r="J11" s="55"/>
      <c r="K11" s="55">
        <v>10</v>
      </c>
      <c r="L11" s="59">
        <f t="shared" si="1"/>
        <v>0.88764044943820219</v>
      </c>
      <c r="M11" s="60">
        <f t="shared" si="2"/>
        <v>0</v>
      </c>
      <c r="N11" s="55">
        <v>59</v>
      </c>
      <c r="O11" s="55"/>
      <c r="P11" s="55">
        <v>7</v>
      </c>
      <c r="Q11" s="55"/>
      <c r="R11" s="55">
        <v>23</v>
      </c>
      <c r="S11" s="56">
        <f t="shared" si="3"/>
        <v>0.7415730337078652</v>
      </c>
      <c r="T11" s="50">
        <f t="shared" si="4"/>
        <v>0</v>
      </c>
      <c r="U11" s="54">
        <v>58</v>
      </c>
      <c r="V11" s="55">
        <v>1</v>
      </c>
      <c r="W11" s="55"/>
      <c r="X11" s="55"/>
      <c r="Y11" s="55">
        <f>F11-(U11+V11)</f>
        <v>30</v>
      </c>
      <c r="Z11" s="59">
        <f t="shared" si="5"/>
        <v>0.6629213483146067</v>
      </c>
      <c r="AA11" s="60">
        <f t="shared" si="6"/>
        <v>0</v>
      </c>
      <c r="AB11" s="55">
        <v>28</v>
      </c>
      <c r="AC11" s="55"/>
      <c r="AD11" s="55">
        <v>2</v>
      </c>
      <c r="AE11" s="55">
        <v>24</v>
      </c>
      <c r="AF11" s="55">
        <f>F11-AB11-AC11-AD11-AE11</f>
        <v>35</v>
      </c>
      <c r="AG11" s="56">
        <f t="shared" si="7"/>
        <v>0.6067415730337079</v>
      </c>
      <c r="AH11" s="50">
        <f t="shared" si="8"/>
        <v>0.2696629213483146</v>
      </c>
      <c r="AI11" s="54">
        <v>8</v>
      </c>
      <c r="AJ11" s="55"/>
      <c r="AK11" s="55"/>
      <c r="AL11" s="55">
        <v>45</v>
      </c>
      <c r="AM11" s="55">
        <f>F11-AL11-AI11</f>
        <v>36</v>
      </c>
      <c r="AN11" s="59">
        <f t="shared" si="9"/>
        <v>0.5955056179775281</v>
      </c>
      <c r="AO11" s="60">
        <f t="shared" si="10"/>
        <v>0.5056179775280899</v>
      </c>
      <c r="AP11" s="55">
        <v>1</v>
      </c>
      <c r="AQ11" s="55"/>
      <c r="AR11" s="55"/>
      <c r="AS11" s="55">
        <v>51</v>
      </c>
      <c r="AT11" s="55">
        <f>F11-AP11-AS11</f>
        <v>37</v>
      </c>
      <c r="AU11" s="56">
        <f t="shared" si="11"/>
        <v>0.5842696629213483</v>
      </c>
      <c r="AV11" s="50">
        <f t="shared" si="12"/>
        <v>0.5730337078651685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v>73</v>
      </c>
      <c r="D12" s="53"/>
      <c r="E12" s="53"/>
      <c r="F12" s="48">
        <v>73</v>
      </c>
      <c r="G12" s="54">
        <v>57</v>
      </c>
      <c r="H12" s="55"/>
      <c r="I12" s="55">
        <v>4</v>
      </c>
      <c r="J12" s="55"/>
      <c r="K12" s="55">
        <v>12</v>
      </c>
      <c r="L12" s="59">
        <f>IF($F12="","",((G12+H12+I12+J12)/$F12))</f>
        <v>0.83561643835616439</v>
      </c>
      <c r="M12" s="60">
        <f>IF($F12="","",(J12/$F12))</f>
        <v>0</v>
      </c>
      <c r="N12" s="55">
        <v>49</v>
      </c>
      <c r="O12" s="55"/>
      <c r="P12" s="55">
        <v>4</v>
      </c>
      <c r="Q12" s="55"/>
      <c r="R12" s="55">
        <f>F12-(N12+P12)</f>
        <v>20</v>
      </c>
      <c r="S12" s="56">
        <f>IF($F12="","",((N12+O12+P12+Q12)/$F12))</f>
        <v>0.72602739726027399</v>
      </c>
      <c r="T12" s="50">
        <f>IF($F12="","",(Q12/$F12))</f>
        <v>0</v>
      </c>
      <c r="U12" s="54">
        <v>47</v>
      </c>
      <c r="V12" s="55"/>
      <c r="W12" s="55">
        <v>1</v>
      </c>
      <c r="X12" s="55"/>
      <c r="Y12" s="55">
        <f>F12-U12-V12-W12-X12</f>
        <v>25</v>
      </c>
      <c r="Z12" s="59">
        <f>IF($F12="","",((U12+V12+W12+X12)/$F12))</f>
        <v>0.65753424657534243</v>
      </c>
      <c r="AA12" s="60">
        <f>IF($F12="","",(X12/$F12))</f>
        <v>0</v>
      </c>
      <c r="AB12" s="55">
        <v>20</v>
      </c>
      <c r="AC12" s="55"/>
      <c r="AD12" s="55">
        <v>1</v>
      </c>
      <c r="AE12" s="55">
        <v>23</v>
      </c>
      <c r="AF12" s="55">
        <f>F12-AE12-AD12-AB12</f>
        <v>29</v>
      </c>
      <c r="AG12" s="56">
        <f>IF($F12="","",((AB12+AC12+AD12+AE12)/$F12))</f>
        <v>0.60273972602739723</v>
      </c>
      <c r="AH12" s="50">
        <f>IF($F12="","",(AE12/$F12))</f>
        <v>0.31506849315068491</v>
      </c>
      <c r="AI12" s="54">
        <v>7</v>
      </c>
      <c r="AJ12" s="55"/>
      <c r="AK12" s="55"/>
      <c r="AL12" s="55">
        <v>36</v>
      </c>
      <c r="AM12" s="55">
        <f>F12-AI12-AL12</f>
        <v>30</v>
      </c>
      <c r="AN12" s="59">
        <f>IF($F12="","",((AI12+AJ12+AK12+AL12)/$F12))</f>
        <v>0.58904109589041098</v>
      </c>
      <c r="AO12" s="60">
        <f>IF($F12="","",(AL12/$F12))</f>
        <v>0.49315068493150682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70</v>
      </c>
      <c r="D13" s="53"/>
      <c r="E13" s="53"/>
      <c r="F13" s="48">
        <v>70</v>
      </c>
      <c r="G13" s="54">
        <v>51</v>
      </c>
      <c r="H13" s="55"/>
      <c r="I13" s="55">
        <v>3</v>
      </c>
      <c r="J13" s="55"/>
      <c r="K13" s="55">
        <f>F13-(G13+I13)</f>
        <v>16</v>
      </c>
      <c r="L13" s="59">
        <f>IF($F13="","",((G13+H13+I13+J13)/$F13))</f>
        <v>0.77142857142857146</v>
      </c>
      <c r="M13" s="60">
        <f>IF($F13="","",(J13/$F13))</f>
        <v>0</v>
      </c>
      <c r="N13" s="55">
        <v>44</v>
      </c>
      <c r="O13" s="55"/>
      <c r="P13" s="55">
        <v>5</v>
      </c>
      <c r="Q13" s="55"/>
      <c r="R13" s="55">
        <f>F13-N13-O13-P13-Q13</f>
        <v>21</v>
      </c>
      <c r="S13" s="56">
        <f>IF($F13="","",((N13+O13+P13+Q13)/$F13))</f>
        <v>0.7</v>
      </c>
      <c r="T13" s="50">
        <f>IF($F13="","",(Q13/$F13))</f>
        <v>0</v>
      </c>
      <c r="U13" s="54">
        <v>44</v>
      </c>
      <c r="V13" s="55"/>
      <c r="W13" s="55">
        <v>2</v>
      </c>
      <c r="X13" s="55"/>
      <c r="Y13" s="55">
        <f>F13-X13-W13-U13</f>
        <v>24</v>
      </c>
      <c r="Z13" s="59">
        <f>IF($F13="","",((U13+V13+W13+X13)/$F13))</f>
        <v>0.65714285714285714</v>
      </c>
      <c r="AA13" s="60">
        <f>IF($F13="","",(X13/$F13))</f>
        <v>0</v>
      </c>
      <c r="AB13" s="55">
        <v>20</v>
      </c>
      <c r="AC13" s="55"/>
      <c r="AD13" s="55">
        <v>1</v>
      </c>
      <c r="AE13" s="55">
        <v>19</v>
      </c>
      <c r="AF13" s="55">
        <f>F13-AB13-AD13-AE13</f>
        <v>30</v>
      </c>
      <c r="AG13" s="56">
        <f>IF($F13="","",((AB13+AC13+AD13+AE13)/$F13))</f>
        <v>0.5714285714285714</v>
      </c>
      <c r="AH13" s="50">
        <f>IF($F13="","",(AE13/$F13))</f>
        <v>0.27142857142857141</v>
      </c>
      <c r="AI13" s="54"/>
      <c r="AJ13" s="55"/>
      <c r="AK13" s="55"/>
      <c r="AL13" s="55"/>
      <c r="AM13" s="55"/>
      <c r="AN13" s="59">
        <f>IF($F13="","",((AI13+AJ13+AK13+AL13)/$F13))</f>
        <v>0</v>
      </c>
      <c r="AO13" s="60">
        <f>IF($F13="","",(AL13/$F13))</f>
        <v>0</v>
      </c>
      <c r="AP13" s="55"/>
      <c r="AQ13" s="55"/>
      <c r="AR13" s="55"/>
      <c r="AS13" s="55"/>
      <c r="AT13" s="55"/>
      <c r="AU13" s="56">
        <f>IF($F13="","",((AP13+AQ13+AR13+AS13)/$F13))</f>
        <v>0</v>
      </c>
      <c r="AV13" s="50">
        <f>IF($F13="","",(AS13/$F13))</f>
        <v>0</v>
      </c>
      <c r="AW13" s="54"/>
      <c r="AX13" s="55"/>
      <c r="AY13" s="55"/>
      <c r="AZ13" s="55"/>
      <c r="BA13" s="55"/>
      <c r="BB13" s="59">
        <f>IF($F13="","",((AW13+AX13+AY13+AZ13)/$F13))</f>
        <v>0</v>
      </c>
      <c r="BC13" s="60">
        <f>IF($F13="","",(AZ13/$F13))</f>
        <v>0</v>
      </c>
      <c r="BD13" s="55"/>
      <c r="BE13" s="55"/>
      <c r="BF13" s="55"/>
      <c r="BG13" s="55"/>
      <c r="BH13" s="55"/>
      <c r="BI13" s="56">
        <f>IF($F13="","",((BD13+BE13+BF13+BG13)/$F13))</f>
        <v>0</v>
      </c>
      <c r="BJ13" s="50">
        <f>IF($F13="","",(BG13/$F13))</f>
        <v>0</v>
      </c>
      <c r="BK13" s="54"/>
      <c r="BL13" s="55"/>
      <c r="BM13" s="55"/>
      <c r="BN13" s="55"/>
      <c r="BO13" s="55"/>
      <c r="BP13" s="59">
        <f>IF($F13="","",((BK13+BL13+BM13+BN13)/$F13))</f>
        <v>0</v>
      </c>
      <c r="BQ13" s="60">
        <f>IF($F13="","",(BN13/$F13))</f>
        <v>0</v>
      </c>
      <c r="BR13" s="55"/>
      <c r="BS13" s="55"/>
      <c r="BT13" s="55"/>
      <c r="BU13" s="55"/>
      <c r="BV13" s="55"/>
      <c r="BW13" s="56">
        <f>IF($F13="","",((BR13+BS13+BT13+BU13)/$F13))</f>
        <v>0</v>
      </c>
      <c r="BX13" s="50">
        <f>IF($F13="","",(BU13/$F13))</f>
        <v>0</v>
      </c>
      <c r="BY13" s="54"/>
      <c r="BZ13" s="55"/>
      <c r="CA13" s="55"/>
      <c r="CB13" s="55"/>
      <c r="CC13" s="55"/>
      <c r="CD13" s="59">
        <f>IF($F13="","",((BY13+BZ13+CA13+CB13)/$F13))</f>
        <v>0</v>
      </c>
      <c r="CE13" s="60">
        <f>IF($F13="","",(CB13/$F13))</f>
        <v>0</v>
      </c>
      <c r="CF13" s="54"/>
      <c r="CG13" s="55"/>
      <c r="CH13" s="55"/>
      <c r="CI13" s="55"/>
      <c r="CJ13" s="55"/>
      <c r="CK13" s="56">
        <f t="shared" si="23"/>
        <v>0</v>
      </c>
      <c r="CL13" s="77">
        <f t="shared" si="24"/>
        <v>0</v>
      </c>
    </row>
    <row r="14" spans="1:90" s="52" customFormat="1" ht="14" x14ac:dyDescent="0.15">
      <c r="B14" s="47" t="s">
        <v>72</v>
      </c>
      <c r="C14" s="53">
        <v>85</v>
      </c>
      <c r="D14" s="53"/>
      <c r="E14" s="53"/>
      <c r="F14" s="48">
        <v>85</v>
      </c>
      <c r="G14" s="54">
        <v>65</v>
      </c>
      <c r="H14" s="55"/>
      <c r="I14" s="55">
        <v>3</v>
      </c>
      <c r="J14" s="55"/>
      <c r="K14" s="55">
        <f>F14-(G14+I14+J14)</f>
        <v>17</v>
      </c>
      <c r="L14" s="59">
        <f>IF($F14="","",((G14+H14+I14+J14)/$F14))</f>
        <v>0.8</v>
      </c>
      <c r="M14" s="60">
        <f>IF($F14="","",(J14/$F14))</f>
        <v>0</v>
      </c>
      <c r="N14" s="55">
        <v>58</v>
      </c>
      <c r="O14" s="55"/>
      <c r="P14" s="55">
        <v>1</v>
      </c>
      <c r="Q14" s="55"/>
      <c r="R14" s="55">
        <f>F14-P14-N14</f>
        <v>26</v>
      </c>
      <c r="S14" s="56">
        <f>IF($F14="","",((N14+O14+P14+Q14)/$F14))</f>
        <v>0.69411764705882351</v>
      </c>
      <c r="T14" s="50">
        <f>IF($F14="","",(Q14/$F14))</f>
        <v>0</v>
      </c>
      <c r="U14" s="54">
        <v>55</v>
      </c>
      <c r="V14" s="55"/>
      <c r="W14" s="55">
        <v>1</v>
      </c>
      <c r="X14" s="55"/>
      <c r="Y14" s="55">
        <f>F14-U14-W14</f>
        <v>29</v>
      </c>
      <c r="Z14" s="59">
        <f>IF($F14="","",((U14+V14+W14+X14)/$F14))</f>
        <v>0.6588235294117647</v>
      </c>
      <c r="AA14" s="60">
        <f>IF($F14="","",(X14/$F14))</f>
        <v>0</v>
      </c>
      <c r="AB14" s="55"/>
      <c r="AC14" s="55"/>
      <c r="AD14" s="55"/>
      <c r="AE14" s="55"/>
      <c r="AF14" s="55"/>
      <c r="AG14" s="56">
        <f>IF($F14="","",((AB14+AC14+AD14+AE14)/$F14))</f>
        <v>0</v>
      </c>
      <c r="AH14" s="50">
        <f>IF($F14="","",(AE14/$F14))</f>
        <v>0</v>
      </c>
      <c r="AI14" s="54"/>
      <c r="AJ14" s="55"/>
      <c r="AK14" s="55"/>
      <c r="AL14" s="55"/>
      <c r="AM14" s="55"/>
      <c r="AN14" s="59">
        <f>IF($F14="","",((AI14+AJ14+AK14+AL14)/$F14))</f>
        <v>0</v>
      </c>
      <c r="AO14" s="60">
        <f>IF($F14="","",(AL14/$F14))</f>
        <v>0</v>
      </c>
      <c r="AP14" s="55"/>
      <c r="AQ14" s="55"/>
      <c r="AR14" s="55"/>
      <c r="AS14" s="55"/>
      <c r="AT14" s="55"/>
      <c r="AU14" s="56">
        <f>IF($F14="","",((AP14+AQ14+AR14+AS14)/$F14))</f>
        <v>0</v>
      </c>
      <c r="AV14" s="50">
        <f>IF($F14="","",(AS14/$F14))</f>
        <v>0</v>
      </c>
      <c r="AW14" s="54"/>
      <c r="AX14" s="55"/>
      <c r="AY14" s="55"/>
      <c r="AZ14" s="55"/>
      <c r="BA14" s="55"/>
      <c r="BB14" s="59">
        <f>IF($F14="","",((AW14+AX14+AY14+AZ14)/$F14))</f>
        <v>0</v>
      </c>
      <c r="BC14" s="60">
        <f>IF($F14="","",(AZ14/$F14))</f>
        <v>0</v>
      </c>
      <c r="BD14" s="55"/>
      <c r="BE14" s="55"/>
      <c r="BF14" s="55"/>
      <c r="BG14" s="55"/>
      <c r="BH14" s="55"/>
      <c r="BI14" s="56">
        <f>IF($F14="","",((BD14+BE14+BF14+BG14)/$F14))</f>
        <v>0</v>
      </c>
      <c r="BJ14" s="50">
        <f>IF($F14="","",(BG14/$F14))</f>
        <v>0</v>
      </c>
      <c r="BK14" s="54"/>
      <c r="BL14" s="55"/>
      <c r="BM14" s="55"/>
      <c r="BN14" s="55"/>
      <c r="BO14" s="55"/>
      <c r="BP14" s="59">
        <f>IF($F14="","",((BK14+BL14+BM14+BN14)/$F14))</f>
        <v>0</v>
      </c>
      <c r="BQ14" s="60">
        <f>IF($F14="","",(BN14/$F14))</f>
        <v>0</v>
      </c>
      <c r="BR14" s="55"/>
      <c r="BS14" s="55"/>
      <c r="BT14" s="55"/>
      <c r="BU14" s="55"/>
      <c r="BV14" s="55"/>
      <c r="BW14" s="56">
        <f>IF($F14="","",((BR14+BS14+BT14+BU14)/$F14))</f>
        <v>0</v>
      </c>
      <c r="BX14" s="50">
        <f>IF($F14="","",(BU14/$F14))</f>
        <v>0</v>
      </c>
      <c r="BY14" s="54"/>
      <c r="BZ14" s="55"/>
      <c r="CA14" s="55"/>
      <c r="CB14" s="55"/>
      <c r="CC14" s="55"/>
      <c r="CD14" s="56">
        <f>IF($F14="","",((BY14+BZ14+CA14+CB14)/$F14))</f>
        <v>0</v>
      </c>
      <c r="CE14" s="60">
        <f>IF($F14="","",(CB14/$F14))</f>
        <v>0</v>
      </c>
      <c r="CF14" s="79"/>
      <c r="CG14" s="74"/>
      <c r="CH14" s="74"/>
      <c r="CI14" s="74"/>
      <c r="CJ14" s="74"/>
      <c r="CK14" s="75">
        <f>IF($F14="","",((CF14+CG14+CH14+CI14)/$F14))</f>
        <v>0</v>
      </c>
      <c r="CL14" s="102">
        <f>IF($F14="","",(CI14/$F14))</f>
        <v>0</v>
      </c>
    </row>
    <row r="15" spans="1:90" s="52" customFormat="1" ht="14" x14ac:dyDescent="0.15">
      <c r="B15" s="47" t="s">
        <v>73</v>
      </c>
      <c r="C15" s="53">
        <v>97</v>
      </c>
      <c r="D15" s="53">
        <v>2</v>
      </c>
      <c r="E15" s="53"/>
      <c r="F15" s="48">
        <v>95</v>
      </c>
      <c r="G15" s="83">
        <v>85</v>
      </c>
      <c r="H15" s="84"/>
      <c r="I15" s="84">
        <v>4</v>
      </c>
      <c r="J15" s="84"/>
      <c r="K15" s="84">
        <f>F15-(G15+I15+J15)</f>
        <v>6</v>
      </c>
      <c r="L15" s="85">
        <f>IF($F15="","",((G15+H15+I15+J15)/$F15))</f>
        <v>0.93684210526315792</v>
      </c>
      <c r="M15" s="86">
        <f>IF($F15="","",(J15/$F15))</f>
        <v>0</v>
      </c>
      <c r="N15" s="55">
        <v>77</v>
      </c>
      <c r="O15" s="55"/>
      <c r="P15" s="55">
        <v>2</v>
      </c>
      <c r="Q15" s="55"/>
      <c r="R15" s="55">
        <f>F15-N15-P15</f>
        <v>16</v>
      </c>
      <c r="S15" s="56">
        <f>IF($F15="","",((N15+O15+P15+Q15)/$F15))</f>
        <v>0.83157894736842108</v>
      </c>
      <c r="T15" s="50">
        <f>IF($F15="","",(Q15/$F15))</f>
        <v>0</v>
      </c>
      <c r="U15" s="83"/>
      <c r="V15" s="84"/>
      <c r="W15" s="84"/>
      <c r="X15" s="84"/>
      <c r="Y15" s="84"/>
      <c r="Z15" s="85">
        <f>IF($F15="","",((U15+V15+W15+X15)/$F15))</f>
        <v>0</v>
      </c>
      <c r="AA15" s="86">
        <f>IF($F15="","",(X15/$F15))</f>
        <v>0</v>
      </c>
      <c r="AB15" s="55"/>
      <c r="AC15" s="55"/>
      <c r="AD15" s="55"/>
      <c r="AE15" s="55"/>
      <c r="AF15" s="55"/>
      <c r="AG15" s="56">
        <f>IF($F15="","",((AB15+AC15+AD15+AE15)/$F15))</f>
        <v>0</v>
      </c>
      <c r="AH15" s="50">
        <f>IF($F15="","",(AE15/$F15))</f>
        <v>0</v>
      </c>
      <c r="AI15" s="83"/>
      <c r="AJ15" s="84"/>
      <c r="AK15" s="84"/>
      <c r="AL15" s="84"/>
      <c r="AM15" s="84"/>
      <c r="AN15" s="85">
        <f>IF($F15="","",((AI15+AJ15+AK15+AL15)/$F15))</f>
        <v>0</v>
      </c>
      <c r="AO15" s="86">
        <f>IF($F15="","",(AL15/$F15))</f>
        <v>0</v>
      </c>
      <c r="AP15" s="55"/>
      <c r="AQ15" s="55"/>
      <c r="AR15" s="55"/>
      <c r="AS15" s="55"/>
      <c r="AT15" s="55"/>
      <c r="AU15" s="56">
        <f>IF($F15="","",((AP15+AQ15+AR15+AS15)/$F15))</f>
        <v>0</v>
      </c>
      <c r="AV15" s="50">
        <f>IF($F15="","",(AS15/$F15))</f>
        <v>0</v>
      </c>
      <c r="AW15" s="83"/>
      <c r="AX15" s="84"/>
      <c r="AY15" s="84"/>
      <c r="AZ15" s="84"/>
      <c r="BA15" s="84"/>
      <c r="BB15" s="85">
        <f>IF($F15="","",((AW15+AX15+AY15+AZ15)/$F15))</f>
        <v>0</v>
      </c>
      <c r="BC15" s="86">
        <f>IF($F15="","",(AZ15/$F15))</f>
        <v>0</v>
      </c>
      <c r="BD15" s="55"/>
      <c r="BE15" s="55"/>
      <c r="BF15" s="55"/>
      <c r="BG15" s="55"/>
      <c r="BH15" s="55"/>
      <c r="BI15" s="56">
        <f>IF($F15="","",((BD15+BE15+BF15+BG15)/$F15))</f>
        <v>0</v>
      </c>
      <c r="BJ15" s="50">
        <f>IF($F15="","",(BG15/$F15))</f>
        <v>0</v>
      </c>
      <c r="BK15" s="83"/>
      <c r="BL15" s="84"/>
      <c r="BM15" s="84"/>
      <c r="BN15" s="84"/>
      <c r="BO15" s="84"/>
      <c r="BP15" s="85">
        <f>IF($F15="","",((BK15+BL15+BM15+BN15)/$F15))</f>
        <v>0</v>
      </c>
      <c r="BQ15" s="86">
        <f>IF($F15="","",(BN15/$F15))</f>
        <v>0</v>
      </c>
      <c r="BR15" s="55"/>
      <c r="BS15" s="55"/>
      <c r="BT15" s="55"/>
      <c r="BU15" s="55"/>
      <c r="BV15" s="55"/>
      <c r="BW15" s="56">
        <f>IF($F15="","",((BR15+BS15+BT15+BU15)/$F15))</f>
        <v>0</v>
      </c>
      <c r="BX15" s="49">
        <f>IF($F15="","",(BU15/$F15))</f>
        <v>0</v>
      </c>
      <c r="BY15" s="65"/>
      <c r="BZ15" s="66"/>
      <c r="CA15" s="66"/>
      <c r="CB15" s="66"/>
      <c r="CC15" s="66"/>
      <c r="CD15" s="67">
        <f>IF($F15="","",((BY15+BZ15+CA15+CB15)/$F15))</f>
        <v>0</v>
      </c>
      <c r="CE15" s="92">
        <f>IF($F15="","",(CB15/$F15))</f>
        <v>0</v>
      </c>
      <c r="CF15" s="55"/>
      <c r="CG15" s="55"/>
      <c r="CH15" s="55"/>
      <c r="CI15" s="55"/>
      <c r="CJ15" s="55"/>
      <c r="CK15" s="56">
        <f>IF($F15="","",((CF15+CG15+CH15+CI15)/$F15))</f>
        <v>0</v>
      </c>
      <c r="CL15" s="91">
        <f>IF($F15="","",(CI15/$F15))</f>
        <v>0</v>
      </c>
    </row>
    <row r="16" spans="1:90" s="52" customFormat="1" ht="14" x14ac:dyDescent="0.15">
      <c r="B16" s="47" t="s">
        <v>74</v>
      </c>
      <c r="C16" s="53">
        <v>68</v>
      </c>
      <c r="D16" s="53"/>
      <c r="E16" s="53"/>
      <c r="F16" s="48">
        <f>C16-D16-E16</f>
        <v>68</v>
      </c>
      <c r="G16" s="93">
        <v>57</v>
      </c>
      <c r="H16" s="70"/>
      <c r="I16" s="70">
        <v>3</v>
      </c>
      <c r="J16" s="70"/>
      <c r="K16" s="70">
        <f>F16-(G16+I16+J16)</f>
        <v>8</v>
      </c>
      <c r="L16" s="71">
        <f>IF($F16="","",((G16+H16+I16+J16)/$F16))</f>
        <v>0.88235294117647056</v>
      </c>
      <c r="M16" s="72">
        <f>IF($F16="","",(J16/$F16))</f>
        <v>0</v>
      </c>
      <c r="N16" s="55"/>
      <c r="O16" s="55"/>
      <c r="P16" s="55"/>
      <c r="Q16" s="55"/>
      <c r="R16" s="55"/>
      <c r="S16" s="56">
        <f>IF($F16="","",((N16+O16+P16+Q16)/$F16))</f>
        <v>0</v>
      </c>
      <c r="T16" s="50">
        <f>IF($F16="","",(Q16/$F16))</f>
        <v>0</v>
      </c>
      <c r="U16" s="93"/>
      <c r="V16" s="70"/>
      <c r="W16" s="70"/>
      <c r="X16" s="70"/>
      <c r="Y16" s="70"/>
      <c r="Z16" s="71">
        <f>IF($F16="","",((U16+V16+W16+X16)/$F16))</f>
        <v>0</v>
      </c>
      <c r="AA16" s="72">
        <f>IF($F16="","",(X16/$F16))</f>
        <v>0</v>
      </c>
      <c r="AB16" s="55"/>
      <c r="AC16" s="55"/>
      <c r="AD16" s="55"/>
      <c r="AE16" s="55"/>
      <c r="AF16" s="55"/>
      <c r="AG16" s="56">
        <f>IF($F16="","",((AB16+AC16+AD16+AE16)/$F16))</f>
        <v>0</v>
      </c>
      <c r="AH16" s="50">
        <f>IF($F16="","",(AE16/$F16))</f>
        <v>0</v>
      </c>
      <c r="AI16" s="93"/>
      <c r="AJ16" s="70"/>
      <c r="AK16" s="70"/>
      <c r="AL16" s="70"/>
      <c r="AM16" s="70"/>
      <c r="AN16" s="71">
        <f>IF($F16="","",((AI16+AJ16+AK16+AL16)/$F16))</f>
        <v>0</v>
      </c>
      <c r="AO16" s="72">
        <f>IF($F16="","",(AL16/$F16))</f>
        <v>0</v>
      </c>
      <c r="AP16" s="55"/>
      <c r="AQ16" s="55"/>
      <c r="AR16" s="55"/>
      <c r="AS16" s="55"/>
      <c r="AT16" s="55"/>
      <c r="AU16" s="56">
        <f>IF($F16="","",((AP16+AQ16+AR16+AS16)/$F16))</f>
        <v>0</v>
      </c>
      <c r="AV16" s="50">
        <f>IF($F16="","",(AS16/$F16))</f>
        <v>0</v>
      </c>
      <c r="AW16" s="93"/>
      <c r="AX16" s="70"/>
      <c r="AY16" s="70"/>
      <c r="AZ16" s="70"/>
      <c r="BA16" s="70"/>
      <c r="BB16" s="71">
        <f>IF($F16="","",((AW16+AX16+AY16+AZ16)/$F16))</f>
        <v>0</v>
      </c>
      <c r="BC16" s="72">
        <f>IF($F16="","",(AZ16/$F16))</f>
        <v>0</v>
      </c>
      <c r="BD16" s="55"/>
      <c r="BE16" s="55"/>
      <c r="BF16" s="55"/>
      <c r="BG16" s="55"/>
      <c r="BH16" s="55"/>
      <c r="BI16" s="56">
        <f>IF($F16="","",((BD16+BE16+BF16+BG16)/$F16))</f>
        <v>0</v>
      </c>
      <c r="BJ16" s="50">
        <f>IF($F16="","",(BG16/$F16))</f>
        <v>0</v>
      </c>
      <c r="BK16" s="93"/>
      <c r="BL16" s="70"/>
      <c r="BM16" s="70"/>
      <c r="BN16" s="70"/>
      <c r="BO16" s="70"/>
      <c r="BP16" s="71">
        <f>IF($F16="","",((BK16+BL16+BM16+BN16)/$F16))</f>
        <v>0</v>
      </c>
      <c r="BQ16" s="72">
        <f>IF($F16="","",(BN16/$F16))</f>
        <v>0</v>
      </c>
      <c r="BR16" s="55"/>
      <c r="BS16" s="55"/>
      <c r="BT16" s="55"/>
      <c r="BU16" s="55"/>
      <c r="BV16" s="55"/>
      <c r="BW16" s="56">
        <f>IF($F16="","",((BR16+BS16+BT16+BU16)/$F16))</f>
        <v>0</v>
      </c>
      <c r="BX16" s="49">
        <f>IF($F16="","",(BU16/$F16))</f>
        <v>0</v>
      </c>
      <c r="BY16" s="93"/>
      <c r="BZ16" s="70"/>
      <c r="CA16" s="70"/>
      <c r="CB16" s="70"/>
      <c r="CC16" s="70"/>
      <c r="CD16" s="94">
        <f>IF($F16="","",((BY16+BZ16+CA16+CB16)/$F16))</f>
        <v>0</v>
      </c>
      <c r="CE16" s="99">
        <f>IF($F16="","",(CB16/$F16))</f>
        <v>0</v>
      </c>
      <c r="CF16" s="55"/>
      <c r="CG16" s="55"/>
      <c r="CH16" s="55"/>
      <c r="CI16" s="55"/>
      <c r="CJ16" s="55"/>
      <c r="CK16" s="56">
        <f>IF($F16="","",((CF16+CG16+CH16+CI16)/$F16))</f>
        <v>0</v>
      </c>
      <c r="CL16" s="91">
        <f>IF($F16="","",(CI16/$F16))</f>
        <v>0</v>
      </c>
    </row>
    <row r="19" spans="2:90" ht="16" customHeight="1" x14ac:dyDescent="0.15">
      <c r="B19" t="str">
        <f>"Transfer Retention - "&amp;$A$1</f>
        <v>Transfer Retention - Hispanic/Latino of any race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17</v>
      </c>
      <c r="D22" s="53"/>
      <c r="E22" s="53"/>
      <c r="F22" s="48">
        <v>17</v>
      </c>
      <c r="G22" s="54">
        <v>14</v>
      </c>
      <c r="H22" s="55"/>
      <c r="I22" s="55"/>
      <c r="J22" s="55"/>
      <c r="K22" s="55">
        <v>3</v>
      </c>
      <c r="L22" s="49">
        <f t="shared" ref="L22:L28" si="26">IF($F22="","",((G22+H22+I22+J22)/$F22))</f>
        <v>0.82352941176470584</v>
      </c>
      <c r="M22" s="50">
        <f t="shared" ref="M22:M28" si="27">IF($F22="","",(J22/$F22))</f>
        <v>0</v>
      </c>
      <c r="N22" s="54">
        <v>14</v>
      </c>
      <c r="O22" s="55"/>
      <c r="P22" s="55"/>
      <c r="Q22" s="55"/>
      <c r="R22" s="55">
        <v>3</v>
      </c>
      <c r="S22" s="49">
        <f t="shared" ref="S22:S28" si="28">IF($F22="","",((N22+O22+P22+Q22)/$F22))</f>
        <v>0.82352941176470584</v>
      </c>
      <c r="T22" s="50">
        <f t="shared" ref="T22:T28" si="29">IF($F22="","",(Q22/$F22))</f>
        <v>0</v>
      </c>
      <c r="U22" s="54">
        <v>11</v>
      </c>
      <c r="V22" s="55"/>
      <c r="W22" s="55"/>
      <c r="X22" s="55">
        <v>2</v>
      </c>
      <c r="Y22" s="55">
        <v>4</v>
      </c>
      <c r="Z22" s="49">
        <f t="shared" ref="Z22:Z28" si="30">IF($F22="","",((U22+V22+W22+X22)/$F22))</f>
        <v>0.76470588235294112</v>
      </c>
      <c r="AA22" s="50">
        <f t="shared" ref="AA22:AA28" si="31">IF($F22="","",(X22/$F22))</f>
        <v>0.11764705882352941</v>
      </c>
      <c r="AB22" s="54">
        <v>3</v>
      </c>
      <c r="AC22" s="55"/>
      <c r="AD22" s="55"/>
      <c r="AE22" s="55">
        <v>9</v>
      </c>
      <c r="AF22" s="55">
        <v>5</v>
      </c>
      <c r="AG22" s="49">
        <f t="shared" ref="AG22:AG28" si="32">IF($F22="","",((AB22+AC22+AD22+AE22)/$F22))</f>
        <v>0.70588235294117652</v>
      </c>
      <c r="AH22" s="50">
        <f t="shared" ref="AH22:AH28" si="33">IF($F22="","",(AE22/$F22))</f>
        <v>0.52941176470588236</v>
      </c>
      <c r="AI22" s="54"/>
      <c r="AJ22" s="55"/>
      <c r="AK22" s="55"/>
      <c r="AL22" s="55">
        <v>12</v>
      </c>
      <c r="AM22" s="55">
        <v>5</v>
      </c>
      <c r="AN22" s="49">
        <f t="shared" ref="AN22:AN28" si="34">IF($F22="","",((AI22+AJ22+AK22+AL22)/$F22))</f>
        <v>0.70588235294117652</v>
      </c>
      <c r="AO22" s="50">
        <f t="shared" ref="AO22:AO28" si="35">IF($F22="","",(AL22/$F22))</f>
        <v>0.70588235294117652</v>
      </c>
      <c r="AP22" s="54"/>
      <c r="AQ22" s="55"/>
      <c r="AR22" s="55"/>
      <c r="AS22" s="55">
        <v>12</v>
      </c>
      <c r="AT22" s="55">
        <v>5</v>
      </c>
      <c r="AU22" s="49">
        <f t="shared" ref="AU22:AU28" si="36">IF($F22="","",((AP22+AQ22+AR22+AS22)/$F22))</f>
        <v>0.70588235294117652</v>
      </c>
      <c r="AV22" s="50">
        <f t="shared" ref="AV22:AV28" si="37">IF($F22="","",(AS22/$F22))</f>
        <v>0.70588235294117652</v>
      </c>
      <c r="AW22" s="54"/>
      <c r="AX22" s="55"/>
      <c r="AY22" s="55"/>
      <c r="AZ22" s="55">
        <v>12</v>
      </c>
      <c r="BA22" s="55">
        <v>5</v>
      </c>
      <c r="BB22" s="49">
        <f t="shared" ref="BB22:BB28" si="38">IF($F22="","",((AW22+AX22+AY22+AZ22)/$F22))</f>
        <v>0.70588235294117652</v>
      </c>
      <c r="BC22" s="50">
        <f t="shared" ref="BC22:BC28" si="39">IF($F22="","",(AZ22/$F22))</f>
        <v>0.70588235294117652</v>
      </c>
      <c r="BD22" s="54"/>
      <c r="BE22" s="55"/>
      <c r="BF22" s="55"/>
      <c r="BG22" s="55">
        <v>12</v>
      </c>
      <c r="BH22" s="55">
        <v>5</v>
      </c>
      <c r="BI22" s="49">
        <f t="shared" ref="BI22:BI28" si="40">IF($F22="","",((BD22+BE22+BF22+BG22)/$F22))</f>
        <v>0.70588235294117652</v>
      </c>
      <c r="BJ22" s="50">
        <f t="shared" ref="BJ22:BJ28" si="41">IF($F22="","",(BG22/$F22))</f>
        <v>0.70588235294117652</v>
      </c>
      <c r="BK22" s="54"/>
      <c r="BL22" s="55"/>
      <c r="BM22" s="55"/>
      <c r="BN22" s="55">
        <v>12</v>
      </c>
      <c r="BO22" s="55">
        <f>F22-BN22</f>
        <v>5</v>
      </c>
      <c r="BP22" s="49">
        <f t="shared" ref="BP22:BP28" si="42">IF($F22="","",((BK22+BL22+BM22+BN22)/$F22))</f>
        <v>0.70588235294117652</v>
      </c>
      <c r="BQ22" s="50">
        <f t="shared" ref="BQ22:BQ28" si="43">IF($F22="","",(BN22/$F22))</f>
        <v>0.70588235294117652</v>
      </c>
      <c r="BR22" s="54"/>
      <c r="BS22" s="55"/>
      <c r="BT22" s="55"/>
      <c r="BU22" s="55">
        <v>12</v>
      </c>
      <c r="BV22" s="55">
        <v>5</v>
      </c>
      <c r="BW22" s="49">
        <f t="shared" ref="BW22:BW28" si="44">IF($F22="","",((BR22+BS22+BT22+BU22)/$F22))</f>
        <v>0.70588235294117652</v>
      </c>
      <c r="BX22" s="50">
        <f t="shared" ref="BX22:BX28" si="45">IF($F22="","",(BU22/$F22))</f>
        <v>0.70588235294117652</v>
      </c>
      <c r="BY22" s="54"/>
      <c r="BZ22" s="55"/>
      <c r="CA22" s="55"/>
      <c r="CB22" s="55">
        <v>12</v>
      </c>
      <c r="CC22" s="55">
        <v>5</v>
      </c>
      <c r="CD22" s="49">
        <f t="shared" ref="CD22:CD29" si="46">IF($F22="","",((BY22+BZ22+CA22+CB22)/$F22))</f>
        <v>0.70588235294117652</v>
      </c>
      <c r="CE22" s="50">
        <f t="shared" ref="CE22:CE29" si="47">IF($F22="","",(CB22/$F22))</f>
        <v>0.70588235294117652</v>
      </c>
      <c r="CF22" s="54"/>
      <c r="CG22" s="55"/>
      <c r="CH22" s="55"/>
      <c r="CI22" s="55">
        <v>12</v>
      </c>
      <c r="CJ22" s="55">
        <v>5</v>
      </c>
      <c r="CK22" s="49">
        <f t="shared" ref="CK22:CK30" si="48">IF($F22="","",((CF22+CG22+CH22+CI22)/$F22))</f>
        <v>0.70588235294117652</v>
      </c>
      <c r="CL22" s="76">
        <f t="shared" ref="CL22:CL30" si="49">IF($F22="","",(CI22/$F22))</f>
        <v>0.70588235294117652</v>
      </c>
    </row>
    <row r="23" spans="2:90" s="52" customFormat="1" ht="14" x14ac:dyDescent="0.15">
      <c r="B23" s="47" t="s">
        <v>25</v>
      </c>
      <c r="C23" s="53">
        <f t="shared" si="25"/>
        <v>19</v>
      </c>
      <c r="D23" s="53"/>
      <c r="E23" s="53"/>
      <c r="F23" s="48">
        <v>19</v>
      </c>
      <c r="G23" s="54">
        <v>14</v>
      </c>
      <c r="H23" s="55"/>
      <c r="I23" s="55"/>
      <c r="J23" s="55"/>
      <c r="K23" s="55">
        <v>5</v>
      </c>
      <c r="L23" s="49">
        <f t="shared" si="26"/>
        <v>0.73684210526315785</v>
      </c>
      <c r="M23" s="50">
        <f t="shared" si="27"/>
        <v>0</v>
      </c>
      <c r="N23" s="54">
        <v>13</v>
      </c>
      <c r="O23" s="55"/>
      <c r="P23" s="55">
        <v>1</v>
      </c>
      <c r="Q23" s="55"/>
      <c r="R23" s="55">
        <v>5</v>
      </c>
      <c r="S23" s="49">
        <f t="shared" si="28"/>
        <v>0.73684210526315785</v>
      </c>
      <c r="T23" s="50">
        <f t="shared" si="29"/>
        <v>0</v>
      </c>
      <c r="U23" s="54">
        <v>6</v>
      </c>
      <c r="V23" s="55"/>
      <c r="W23" s="55">
        <v>1</v>
      </c>
      <c r="X23" s="55">
        <v>6</v>
      </c>
      <c r="Y23" s="55">
        <v>6</v>
      </c>
      <c r="Z23" s="49">
        <f t="shared" si="30"/>
        <v>0.68421052631578949</v>
      </c>
      <c r="AA23" s="50">
        <f t="shared" si="31"/>
        <v>0.31578947368421051</v>
      </c>
      <c r="AB23" s="54">
        <v>2</v>
      </c>
      <c r="AC23" s="55"/>
      <c r="AD23" s="55">
        <v>1</v>
      </c>
      <c r="AE23" s="55">
        <v>10</v>
      </c>
      <c r="AF23" s="55">
        <v>6</v>
      </c>
      <c r="AG23" s="49">
        <f t="shared" si="32"/>
        <v>0.68421052631578949</v>
      </c>
      <c r="AH23" s="50">
        <f t="shared" si="33"/>
        <v>0.52631578947368418</v>
      </c>
      <c r="AI23" s="54">
        <v>2</v>
      </c>
      <c r="AJ23" s="55"/>
      <c r="AK23" s="55"/>
      <c r="AL23" s="55">
        <v>10</v>
      </c>
      <c r="AM23" s="55">
        <v>7</v>
      </c>
      <c r="AN23" s="49">
        <f t="shared" si="34"/>
        <v>0.63157894736842102</v>
      </c>
      <c r="AO23" s="50">
        <f t="shared" si="35"/>
        <v>0.52631578947368418</v>
      </c>
      <c r="AP23" s="54">
        <v>2</v>
      </c>
      <c r="AQ23" s="55"/>
      <c r="AR23" s="55"/>
      <c r="AS23" s="55">
        <v>10</v>
      </c>
      <c r="AT23" s="55">
        <v>7</v>
      </c>
      <c r="AU23" s="49">
        <f t="shared" si="36"/>
        <v>0.63157894736842102</v>
      </c>
      <c r="AV23" s="50">
        <f t="shared" si="37"/>
        <v>0.52631578947368418</v>
      </c>
      <c r="AW23" s="54"/>
      <c r="AX23" s="55"/>
      <c r="AY23" s="55"/>
      <c r="AZ23" s="55">
        <v>12</v>
      </c>
      <c r="BA23" s="55">
        <v>7</v>
      </c>
      <c r="BB23" s="49">
        <f t="shared" si="38"/>
        <v>0.63157894736842102</v>
      </c>
      <c r="BC23" s="50">
        <f t="shared" si="39"/>
        <v>0.63157894736842102</v>
      </c>
      <c r="BD23" s="54"/>
      <c r="BE23" s="55"/>
      <c r="BF23" s="55"/>
      <c r="BG23" s="55">
        <v>12</v>
      </c>
      <c r="BH23" s="55">
        <f>F23-BG23</f>
        <v>7</v>
      </c>
      <c r="BI23" s="49">
        <f t="shared" si="40"/>
        <v>0.63157894736842102</v>
      </c>
      <c r="BJ23" s="50">
        <f t="shared" si="41"/>
        <v>0.63157894736842102</v>
      </c>
      <c r="BK23" s="54"/>
      <c r="BL23" s="55"/>
      <c r="BM23" s="55"/>
      <c r="BN23" s="55">
        <v>12</v>
      </c>
      <c r="BO23" s="55">
        <v>7</v>
      </c>
      <c r="BP23" s="49">
        <f t="shared" si="42"/>
        <v>0.63157894736842102</v>
      </c>
      <c r="BQ23" s="50">
        <f t="shared" si="43"/>
        <v>0.63157894736842102</v>
      </c>
      <c r="BR23" s="54"/>
      <c r="BS23" s="55"/>
      <c r="BT23" s="55"/>
      <c r="BU23" s="55">
        <v>12</v>
      </c>
      <c r="BV23" s="55">
        <v>7</v>
      </c>
      <c r="BW23" s="49">
        <f t="shared" si="44"/>
        <v>0.63157894736842102</v>
      </c>
      <c r="BX23" s="50">
        <f t="shared" si="45"/>
        <v>0.63157894736842102</v>
      </c>
      <c r="BY23" s="54"/>
      <c r="BZ23" s="55"/>
      <c r="CA23" s="55"/>
      <c r="CB23" s="55">
        <v>12</v>
      </c>
      <c r="CC23" s="55">
        <v>7</v>
      </c>
      <c r="CD23" s="49">
        <f t="shared" si="46"/>
        <v>0.63157894736842102</v>
      </c>
      <c r="CE23" s="50">
        <f t="shared" si="47"/>
        <v>0.63157894736842102</v>
      </c>
      <c r="CF23" s="54"/>
      <c r="CG23" s="55"/>
      <c r="CH23" s="55"/>
      <c r="CI23" s="55"/>
      <c r="CJ23" s="55"/>
      <c r="CK23" s="49">
        <f t="shared" si="48"/>
        <v>0</v>
      </c>
      <c r="CL23" s="76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9</v>
      </c>
      <c r="D24" s="53"/>
      <c r="E24" s="53"/>
      <c r="F24" s="48">
        <v>9</v>
      </c>
      <c r="G24" s="54">
        <v>5</v>
      </c>
      <c r="H24" s="55"/>
      <c r="I24" s="55"/>
      <c r="J24" s="55"/>
      <c r="K24" s="55">
        <v>4</v>
      </c>
      <c r="L24" s="49">
        <f t="shared" si="26"/>
        <v>0.55555555555555558</v>
      </c>
      <c r="M24" s="50">
        <f t="shared" si="27"/>
        <v>0</v>
      </c>
      <c r="N24" s="54">
        <v>4</v>
      </c>
      <c r="O24" s="55"/>
      <c r="P24" s="55">
        <v>1</v>
      </c>
      <c r="Q24" s="55"/>
      <c r="R24" s="55">
        <v>4</v>
      </c>
      <c r="S24" s="49">
        <f t="shared" si="28"/>
        <v>0.55555555555555558</v>
      </c>
      <c r="T24" s="50">
        <f t="shared" si="29"/>
        <v>0</v>
      </c>
      <c r="U24" s="54">
        <v>3</v>
      </c>
      <c r="V24" s="55"/>
      <c r="W24" s="55"/>
      <c r="X24" s="55">
        <v>1</v>
      </c>
      <c r="Y24" s="55">
        <v>5</v>
      </c>
      <c r="Z24" s="49">
        <f t="shared" si="30"/>
        <v>0.44444444444444442</v>
      </c>
      <c r="AA24" s="50">
        <f t="shared" si="31"/>
        <v>0.1111111111111111</v>
      </c>
      <c r="AB24" s="54"/>
      <c r="AC24" s="55"/>
      <c r="AD24" s="55"/>
      <c r="AE24" s="55">
        <v>4</v>
      </c>
      <c r="AF24" s="55">
        <v>5</v>
      </c>
      <c r="AG24" s="49">
        <f t="shared" si="32"/>
        <v>0.44444444444444442</v>
      </c>
      <c r="AH24" s="50">
        <f t="shared" si="33"/>
        <v>0.44444444444444442</v>
      </c>
      <c r="AI24" s="54"/>
      <c r="AJ24" s="55"/>
      <c r="AK24" s="55"/>
      <c r="AL24" s="55">
        <v>4</v>
      </c>
      <c r="AM24" s="55">
        <v>5</v>
      </c>
      <c r="AN24" s="49">
        <f t="shared" si="34"/>
        <v>0.44444444444444442</v>
      </c>
      <c r="AO24" s="50">
        <f t="shared" si="35"/>
        <v>0.44444444444444442</v>
      </c>
      <c r="AP24" s="54"/>
      <c r="AQ24" s="55"/>
      <c r="AR24" s="55"/>
      <c r="AS24" s="55">
        <v>4</v>
      </c>
      <c r="AT24" s="55">
        <v>5</v>
      </c>
      <c r="AU24" s="49">
        <f t="shared" si="36"/>
        <v>0.44444444444444442</v>
      </c>
      <c r="AV24" s="50">
        <f t="shared" si="37"/>
        <v>0.44444444444444442</v>
      </c>
      <c r="AW24" s="54"/>
      <c r="AX24" s="55"/>
      <c r="AY24" s="55"/>
      <c r="AZ24" s="55">
        <v>4</v>
      </c>
      <c r="BA24" s="55">
        <f>F24-AZ24</f>
        <v>5</v>
      </c>
      <c r="BB24" s="49">
        <f t="shared" si="38"/>
        <v>0.44444444444444442</v>
      </c>
      <c r="BC24" s="50">
        <f t="shared" si="39"/>
        <v>0.44444444444444442</v>
      </c>
      <c r="BD24" s="54"/>
      <c r="BE24" s="55"/>
      <c r="BF24" s="55"/>
      <c r="BG24" s="55">
        <v>4</v>
      </c>
      <c r="BH24" s="55">
        <v>5</v>
      </c>
      <c r="BI24" s="49">
        <f t="shared" si="40"/>
        <v>0.44444444444444442</v>
      </c>
      <c r="BJ24" s="50">
        <f t="shared" si="41"/>
        <v>0.44444444444444442</v>
      </c>
      <c r="BK24" s="54"/>
      <c r="BL24" s="55"/>
      <c r="BM24" s="55"/>
      <c r="BN24" s="55">
        <v>4</v>
      </c>
      <c r="BO24" s="55">
        <v>5</v>
      </c>
      <c r="BP24" s="49">
        <f t="shared" si="42"/>
        <v>0.44444444444444442</v>
      </c>
      <c r="BQ24" s="50">
        <f t="shared" si="43"/>
        <v>0.44444444444444442</v>
      </c>
      <c r="BR24" s="54"/>
      <c r="BS24" s="55"/>
      <c r="BT24" s="55"/>
      <c r="BU24" s="55">
        <v>4</v>
      </c>
      <c r="BV24" s="55">
        <v>5</v>
      </c>
      <c r="BW24" s="49">
        <f t="shared" si="44"/>
        <v>0.44444444444444442</v>
      </c>
      <c r="BX24" s="50">
        <f t="shared" si="45"/>
        <v>0.44444444444444442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15</v>
      </c>
      <c r="D25" s="53"/>
      <c r="E25" s="53"/>
      <c r="F25" s="48">
        <v>15</v>
      </c>
      <c r="G25" s="54">
        <v>12</v>
      </c>
      <c r="H25" s="55"/>
      <c r="I25" s="55">
        <v>2</v>
      </c>
      <c r="J25" s="55"/>
      <c r="K25" s="55">
        <v>1</v>
      </c>
      <c r="L25" s="49">
        <f t="shared" si="26"/>
        <v>0.93333333333333335</v>
      </c>
      <c r="M25" s="50">
        <f t="shared" si="27"/>
        <v>0</v>
      </c>
      <c r="N25" s="54">
        <v>13</v>
      </c>
      <c r="O25" s="55"/>
      <c r="P25" s="55">
        <v>1</v>
      </c>
      <c r="Q25" s="55"/>
      <c r="R25" s="55">
        <v>1</v>
      </c>
      <c r="S25" s="49">
        <f t="shared" si="28"/>
        <v>0.93333333333333335</v>
      </c>
      <c r="T25" s="50">
        <f t="shared" si="29"/>
        <v>0</v>
      </c>
      <c r="U25" s="54">
        <v>7</v>
      </c>
      <c r="V25" s="55"/>
      <c r="W25" s="55">
        <v>1</v>
      </c>
      <c r="X25" s="55">
        <v>5</v>
      </c>
      <c r="Y25" s="55">
        <v>2</v>
      </c>
      <c r="Z25" s="49">
        <f t="shared" si="30"/>
        <v>0.8666666666666667</v>
      </c>
      <c r="AA25" s="50">
        <f t="shared" si="31"/>
        <v>0.33333333333333331</v>
      </c>
      <c r="AB25" s="54">
        <v>4</v>
      </c>
      <c r="AC25" s="55"/>
      <c r="AD25" s="55"/>
      <c r="AE25" s="55">
        <v>8</v>
      </c>
      <c r="AF25" s="55">
        <v>3</v>
      </c>
      <c r="AG25" s="49">
        <f t="shared" si="32"/>
        <v>0.8</v>
      </c>
      <c r="AH25" s="50">
        <f t="shared" si="33"/>
        <v>0.53333333333333333</v>
      </c>
      <c r="AI25" s="54"/>
      <c r="AJ25" s="55"/>
      <c r="AK25" s="55"/>
      <c r="AL25" s="55">
        <v>12</v>
      </c>
      <c r="AM25" s="55">
        <v>3</v>
      </c>
      <c r="AN25" s="49">
        <f t="shared" si="34"/>
        <v>0.8</v>
      </c>
      <c r="AO25" s="50">
        <f t="shared" si="35"/>
        <v>0.8</v>
      </c>
      <c r="AP25" s="54"/>
      <c r="AQ25" s="55"/>
      <c r="AR25" s="55"/>
      <c r="AS25" s="55">
        <v>12</v>
      </c>
      <c r="AT25" s="55">
        <f>F25-AS25</f>
        <v>3</v>
      </c>
      <c r="AU25" s="49">
        <f t="shared" si="36"/>
        <v>0.8</v>
      </c>
      <c r="AV25" s="50">
        <f t="shared" si="37"/>
        <v>0.8</v>
      </c>
      <c r="AW25" s="54"/>
      <c r="AX25" s="55"/>
      <c r="AY25" s="55"/>
      <c r="AZ25" s="55">
        <v>12</v>
      </c>
      <c r="BA25" s="55">
        <v>3</v>
      </c>
      <c r="BB25" s="49">
        <f t="shared" si="38"/>
        <v>0.8</v>
      </c>
      <c r="BC25" s="50">
        <f t="shared" si="39"/>
        <v>0.8</v>
      </c>
      <c r="BD25" s="54"/>
      <c r="BE25" s="55"/>
      <c r="BF25" s="55"/>
      <c r="BG25" s="55">
        <v>12</v>
      </c>
      <c r="BH25" s="55">
        <v>3</v>
      </c>
      <c r="BI25" s="49">
        <f t="shared" si="40"/>
        <v>0.8</v>
      </c>
      <c r="BJ25" s="50">
        <f t="shared" si="41"/>
        <v>0.8</v>
      </c>
      <c r="BK25" s="54"/>
      <c r="BL25" s="55"/>
      <c r="BM25" s="55"/>
      <c r="BN25" s="55">
        <v>12</v>
      </c>
      <c r="BO25" s="55">
        <v>3</v>
      </c>
      <c r="BP25" s="49">
        <f t="shared" si="42"/>
        <v>0.8</v>
      </c>
      <c r="BQ25" s="50">
        <f t="shared" si="43"/>
        <v>0.8</v>
      </c>
      <c r="BR25" s="54"/>
      <c r="BS25" s="55"/>
      <c r="BT25" s="55"/>
      <c r="BU25" s="55"/>
      <c r="BV25" s="55"/>
      <c r="BW25" s="49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76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30</v>
      </c>
      <c r="D26" s="53"/>
      <c r="E26" s="53"/>
      <c r="F26" s="48">
        <v>30</v>
      </c>
      <c r="G26" s="54">
        <v>29</v>
      </c>
      <c r="H26" s="55"/>
      <c r="I26" s="55">
        <v>1</v>
      </c>
      <c r="J26" s="55"/>
      <c r="K26" s="55"/>
      <c r="L26" s="100">
        <f t="shared" si="26"/>
        <v>1</v>
      </c>
      <c r="M26" s="101">
        <f t="shared" si="27"/>
        <v>0</v>
      </c>
      <c r="N26" s="54">
        <v>24</v>
      </c>
      <c r="O26" s="55"/>
      <c r="P26" s="55"/>
      <c r="Q26" s="55">
        <v>2</v>
      </c>
      <c r="R26" s="55">
        <v>4</v>
      </c>
      <c r="S26" s="100">
        <f t="shared" si="28"/>
        <v>0.8666666666666667</v>
      </c>
      <c r="T26" s="50">
        <f t="shared" si="29"/>
        <v>6.6666666666666666E-2</v>
      </c>
      <c r="U26" s="54">
        <v>18</v>
      </c>
      <c r="V26" s="55"/>
      <c r="W26" s="55">
        <v>1</v>
      </c>
      <c r="X26" s="55">
        <v>7</v>
      </c>
      <c r="Y26" s="55">
        <v>4</v>
      </c>
      <c r="Z26" s="100">
        <f t="shared" si="30"/>
        <v>0.8666666666666667</v>
      </c>
      <c r="AA26" s="101">
        <f t="shared" si="31"/>
        <v>0.23333333333333334</v>
      </c>
      <c r="AB26" s="54">
        <v>10</v>
      </c>
      <c r="AC26" s="55"/>
      <c r="AD26" s="55"/>
      <c r="AE26" s="55">
        <v>15</v>
      </c>
      <c r="AF26" s="55">
        <v>5</v>
      </c>
      <c r="AG26" s="100">
        <f t="shared" si="32"/>
        <v>0.83333333333333337</v>
      </c>
      <c r="AH26" s="50">
        <f t="shared" si="33"/>
        <v>0.5</v>
      </c>
      <c r="AI26" s="54">
        <v>1</v>
      </c>
      <c r="AJ26" s="55"/>
      <c r="AK26" s="55"/>
      <c r="AL26" s="55">
        <v>25</v>
      </c>
      <c r="AM26" s="55">
        <f>F26-(AI26+AL26)</f>
        <v>4</v>
      </c>
      <c r="AN26" s="100">
        <f t="shared" si="34"/>
        <v>0.8666666666666667</v>
      </c>
      <c r="AO26" s="101">
        <f t="shared" si="35"/>
        <v>0.83333333333333337</v>
      </c>
      <c r="AP26" s="54">
        <v>1</v>
      </c>
      <c r="AQ26" s="55"/>
      <c r="AR26" s="55"/>
      <c r="AS26" s="55">
        <v>25</v>
      </c>
      <c r="AT26" s="55">
        <v>4</v>
      </c>
      <c r="AU26" s="49">
        <f t="shared" si="36"/>
        <v>0.8666666666666667</v>
      </c>
      <c r="AV26" s="50">
        <f t="shared" si="37"/>
        <v>0.83333333333333337</v>
      </c>
      <c r="AW26" s="54">
        <v>1</v>
      </c>
      <c r="AX26" s="55"/>
      <c r="AY26" s="55"/>
      <c r="AZ26" s="55">
        <v>25</v>
      </c>
      <c r="BA26" s="55">
        <v>4</v>
      </c>
      <c r="BB26" s="100">
        <f t="shared" si="38"/>
        <v>0.8666666666666667</v>
      </c>
      <c r="BC26" s="101">
        <f t="shared" si="39"/>
        <v>0.83333333333333337</v>
      </c>
      <c r="BD26" s="54">
        <v>1</v>
      </c>
      <c r="BE26" s="55"/>
      <c r="BF26" s="55"/>
      <c r="BG26" s="55">
        <v>25</v>
      </c>
      <c r="BH26" s="55">
        <v>4</v>
      </c>
      <c r="BI26" s="100">
        <f t="shared" si="40"/>
        <v>0.8666666666666667</v>
      </c>
      <c r="BJ26" s="50">
        <f t="shared" si="41"/>
        <v>0.83333333333333337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4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28</v>
      </c>
      <c r="D27" s="53"/>
      <c r="E27" s="53"/>
      <c r="F27" s="48">
        <v>28</v>
      </c>
      <c r="G27" s="54">
        <v>26</v>
      </c>
      <c r="H27" s="55"/>
      <c r="I27" s="55">
        <v>1</v>
      </c>
      <c r="J27" s="55"/>
      <c r="K27" s="55">
        <v>1</v>
      </c>
      <c r="L27" s="56">
        <f t="shared" si="26"/>
        <v>0.9642857142857143</v>
      </c>
      <c r="M27" s="57">
        <f t="shared" si="27"/>
        <v>0</v>
      </c>
      <c r="N27" s="55">
        <v>23</v>
      </c>
      <c r="O27" s="55"/>
      <c r="P27" s="55">
        <v>1</v>
      </c>
      <c r="Q27" s="55">
        <v>2</v>
      </c>
      <c r="R27" s="55">
        <v>2</v>
      </c>
      <c r="S27" s="56">
        <f t="shared" si="28"/>
        <v>0.9285714285714286</v>
      </c>
      <c r="T27" s="50">
        <f t="shared" si="29"/>
        <v>7.1428571428571425E-2</v>
      </c>
      <c r="U27" s="54">
        <v>10</v>
      </c>
      <c r="V27" s="55"/>
      <c r="W27" s="55">
        <v>1</v>
      </c>
      <c r="X27" s="55">
        <v>11</v>
      </c>
      <c r="Y27" s="55">
        <v>6</v>
      </c>
      <c r="Z27" s="56">
        <f t="shared" si="30"/>
        <v>0.7857142857142857</v>
      </c>
      <c r="AA27" s="57">
        <f t="shared" si="31"/>
        <v>0.39285714285714285</v>
      </c>
      <c r="AB27" s="55">
        <v>4</v>
      </c>
      <c r="AC27" s="55"/>
      <c r="AD27" s="55">
        <v>1</v>
      </c>
      <c r="AE27" s="55">
        <v>17</v>
      </c>
      <c r="AF27" s="55">
        <f>F27-(AB27+AD27+AE27)</f>
        <v>6</v>
      </c>
      <c r="AG27" s="56">
        <f t="shared" si="32"/>
        <v>0.7857142857142857</v>
      </c>
      <c r="AH27" s="50">
        <f t="shared" si="33"/>
        <v>0.6071428571428571</v>
      </c>
      <c r="AI27" s="54"/>
      <c r="AJ27" s="55"/>
      <c r="AK27" s="55"/>
      <c r="AL27" s="55">
        <v>21</v>
      </c>
      <c r="AM27" s="55">
        <v>7</v>
      </c>
      <c r="AN27" s="56">
        <f t="shared" si="34"/>
        <v>0.75</v>
      </c>
      <c r="AO27" s="57">
        <f t="shared" si="35"/>
        <v>0.75</v>
      </c>
      <c r="AP27" s="54"/>
      <c r="AQ27" s="55"/>
      <c r="AR27" s="55"/>
      <c r="AS27" s="55">
        <v>22</v>
      </c>
      <c r="AT27" s="55">
        <v>6</v>
      </c>
      <c r="AU27" s="100">
        <f t="shared" si="36"/>
        <v>0.7857142857142857</v>
      </c>
      <c r="AV27" s="50">
        <f t="shared" si="37"/>
        <v>0.7857142857142857</v>
      </c>
      <c r="AW27" s="54"/>
      <c r="AX27" s="55"/>
      <c r="AY27" s="55"/>
      <c r="AZ27" s="55">
        <v>22</v>
      </c>
      <c r="BA27" s="55">
        <v>6</v>
      </c>
      <c r="BB27" s="56">
        <f t="shared" si="38"/>
        <v>0.7857142857142857</v>
      </c>
      <c r="BC27" s="57">
        <f t="shared" si="39"/>
        <v>0.7857142857142857</v>
      </c>
      <c r="BD27" s="55"/>
      <c r="BE27" s="55"/>
      <c r="BF27" s="55"/>
      <c r="BG27" s="55"/>
      <c r="BH27" s="55"/>
      <c r="BI27" s="56">
        <f t="shared" si="40"/>
        <v>0</v>
      </c>
      <c r="BJ27" s="50">
        <f t="shared" si="41"/>
        <v>0</v>
      </c>
      <c r="BK27" s="54"/>
      <c r="BL27" s="55"/>
      <c r="BM27" s="55"/>
      <c r="BN27" s="55"/>
      <c r="BO27" s="55"/>
      <c r="BP27" s="56">
        <f t="shared" si="42"/>
        <v>0</v>
      </c>
      <c r="BQ27" s="57">
        <f t="shared" si="43"/>
        <v>0</v>
      </c>
      <c r="BR27" s="55"/>
      <c r="BS27" s="55"/>
      <c r="BT27" s="55"/>
      <c r="BU27" s="55"/>
      <c r="BV27" s="55"/>
      <c r="BW27" s="56">
        <f t="shared" si="44"/>
        <v>0</v>
      </c>
      <c r="BX27" s="50">
        <f t="shared" si="45"/>
        <v>0</v>
      </c>
      <c r="BY27" s="54"/>
      <c r="BZ27" s="55"/>
      <c r="CA27" s="55"/>
      <c r="CB27" s="55"/>
      <c r="CC27" s="55"/>
      <c r="CD27" s="56">
        <f t="shared" si="46"/>
        <v>0</v>
      </c>
      <c r="CE27" s="57">
        <f t="shared" si="47"/>
        <v>0</v>
      </c>
      <c r="CF27" s="54"/>
      <c r="CG27" s="55"/>
      <c r="CH27" s="55"/>
      <c r="CI27" s="55"/>
      <c r="CJ27" s="55"/>
      <c r="CK27" s="56">
        <f t="shared" si="48"/>
        <v>0</v>
      </c>
      <c r="CL27" s="77">
        <f t="shared" si="49"/>
        <v>0</v>
      </c>
    </row>
    <row r="28" spans="2:90" s="52" customFormat="1" ht="14" x14ac:dyDescent="0.15">
      <c r="B28" s="47" t="s">
        <v>49</v>
      </c>
      <c r="C28" s="53">
        <f t="shared" si="25"/>
        <v>46</v>
      </c>
      <c r="D28" s="53"/>
      <c r="E28" s="53"/>
      <c r="F28" s="48">
        <v>46</v>
      </c>
      <c r="G28" s="54">
        <v>41</v>
      </c>
      <c r="H28" s="55"/>
      <c r="I28" s="55"/>
      <c r="J28" s="55"/>
      <c r="K28" s="55">
        <v>5</v>
      </c>
      <c r="L28" s="56">
        <f t="shared" si="26"/>
        <v>0.89130434782608692</v>
      </c>
      <c r="M28" s="57">
        <f t="shared" si="27"/>
        <v>0</v>
      </c>
      <c r="N28" s="55">
        <v>35</v>
      </c>
      <c r="O28" s="55"/>
      <c r="P28" s="55">
        <v>2</v>
      </c>
      <c r="Q28" s="55">
        <v>2</v>
      </c>
      <c r="R28" s="55">
        <v>7</v>
      </c>
      <c r="S28" s="56">
        <f t="shared" si="28"/>
        <v>0.84782608695652173</v>
      </c>
      <c r="T28" s="50">
        <f t="shared" si="29"/>
        <v>4.3478260869565216E-2</v>
      </c>
      <c r="U28" s="54">
        <v>19</v>
      </c>
      <c r="V28" s="55"/>
      <c r="W28" s="55"/>
      <c r="X28" s="55">
        <v>16</v>
      </c>
      <c r="Y28" s="55">
        <f>F28-(U28+X28)</f>
        <v>11</v>
      </c>
      <c r="Z28" s="56">
        <f t="shared" si="30"/>
        <v>0.76086956521739135</v>
      </c>
      <c r="AA28" s="57">
        <f t="shared" si="31"/>
        <v>0.34782608695652173</v>
      </c>
      <c r="AB28" s="55">
        <v>6</v>
      </c>
      <c r="AC28" s="55"/>
      <c r="AD28" s="55"/>
      <c r="AE28" s="55">
        <v>31</v>
      </c>
      <c r="AF28" s="55">
        <v>9</v>
      </c>
      <c r="AG28" s="56">
        <f t="shared" si="32"/>
        <v>0.80434782608695654</v>
      </c>
      <c r="AH28" s="50">
        <f t="shared" si="33"/>
        <v>0.67391304347826086</v>
      </c>
      <c r="AI28" s="54">
        <v>2</v>
      </c>
      <c r="AJ28" s="55"/>
      <c r="AK28" s="55">
        <v>1</v>
      </c>
      <c r="AL28" s="55">
        <v>34</v>
      </c>
      <c r="AM28" s="55">
        <f>F28-AL28-AK28-AI28</f>
        <v>9</v>
      </c>
      <c r="AN28" s="56">
        <f t="shared" si="34"/>
        <v>0.80434782608695654</v>
      </c>
      <c r="AO28" s="57">
        <f t="shared" si="35"/>
        <v>0.73913043478260865</v>
      </c>
      <c r="AP28" s="55"/>
      <c r="AQ28" s="55"/>
      <c r="AR28" s="55"/>
      <c r="AS28" s="55">
        <v>36</v>
      </c>
      <c r="AT28" s="55">
        <v>10</v>
      </c>
      <c r="AU28" s="56">
        <f t="shared" si="36"/>
        <v>0.78260869565217395</v>
      </c>
      <c r="AV28" s="50">
        <f t="shared" si="37"/>
        <v>0.78260869565217395</v>
      </c>
      <c r="AW28" s="54"/>
      <c r="AX28" s="55"/>
      <c r="AY28" s="55"/>
      <c r="AZ28" s="55"/>
      <c r="BA28" s="55"/>
      <c r="BB28" s="56">
        <f t="shared" si="38"/>
        <v>0</v>
      </c>
      <c r="BC28" s="57">
        <f t="shared" si="39"/>
        <v>0</v>
      </c>
      <c r="BD28" s="55"/>
      <c r="BE28" s="55"/>
      <c r="BF28" s="55"/>
      <c r="BG28" s="55"/>
      <c r="BH28" s="55"/>
      <c r="BI28" s="56">
        <f t="shared" si="40"/>
        <v>0</v>
      </c>
      <c r="BJ28" s="50">
        <f t="shared" si="41"/>
        <v>0</v>
      </c>
      <c r="BK28" s="54"/>
      <c r="BL28" s="55"/>
      <c r="BM28" s="55"/>
      <c r="BN28" s="55"/>
      <c r="BO28" s="55"/>
      <c r="BP28" s="56">
        <f t="shared" si="42"/>
        <v>0</v>
      </c>
      <c r="BQ28" s="57">
        <f t="shared" si="43"/>
        <v>0</v>
      </c>
      <c r="BR28" s="55"/>
      <c r="BS28" s="55"/>
      <c r="BT28" s="55"/>
      <c r="BU28" s="55"/>
      <c r="BV28" s="55"/>
      <c r="BW28" s="56">
        <f t="shared" si="44"/>
        <v>0</v>
      </c>
      <c r="BX28" s="50">
        <f t="shared" si="45"/>
        <v>0</v>
      </c>
      <c r="BY28" s="54"/>
      <c r="BZ28" s="55"/>
      <c r="CA28" s="55"/>
      <c r="CB28" s="55"/>
      <c r="CC28" s="55"/>
      <c r="CD28" s="59">
        <f t="shared" si="46"/>
        <v>0</v>
      </c>
      <c r="CE28" s="60">
        <f t="shared" si="47"/>
        <v>0</v>
      </c>
      <c r="CF28" s="54"/>
      <c r="CG28" s="55"/>
      <c r="CH28" s="55"/>
      <c r="CI28" s="55"/>
      <c r="CJ28" s="55"/>
      <c r="CK28" s="59">
        <f t="shared" si="48"/>
        <v>0</v>
      </c>
      <c r="CL28" s="78">
        <f t="shared" si="49"/>
        <v>0</v>
      </c>
    </row>
    <row r="29" spans="2:90" s="52" customFormat="1" ht="14" x14ac:dyDescent="0.15">
      <c r="B29" s="47" t="s">
        <v>68</v>
      </c>
      <c r="C29" s="53">
        <v>53</v>
      </c>
      <c r="D29" s="53"/>
      <c r="E29" s="53"/>
      <c r="F29" s="48">
        <v>53</v>
      </c>
      <c r="G29" s="54">
        <v>47</v>
      </c>
      <c r="H29" s="55"/>
      <c r="I29" s="55">
        <v>3</v>
      </c>
      <c r="J29" s="55"/>
      <c r="K29" s="55">
        <v>3</v>
      </c>
      <c r="L29" s="59">
        <f>IF($F29="","",((G29+H29+I29+J29)/$F29))</f>
        <v>0.94339622641509435</v>
      </c>
      <c r="M29" s="60">
        <f>IF($F29="","",(J29/$F29))</f>
        <v>0</v>
      </c>
      <c r="N29" s="55">
        <v>39</v>
      </c>
      <c r="O29" s="55"/>
      <c r="P29" s="55">
        <v>2</v>
      </c>
      <c r="Q29" s="55">
        <v>3</v>
      </c>
      <c r="R29" s="55">
        <f>F29-(N29+P29+Q29)</f>
        <v>9</v>
      </c>
      <c r="S29" s="56">
        <f>IF($F29="","",((N29+O29+P29+Q29)/$F29))</f>
        <v>0.83018867924528306</v>
      </c>
      <c r="T29" s="50">
        <f>IF($F29="","",(Q29/$F29))</f>
        <v>5.6603773584905662E-2</v>
      </c>
      <c r="U29" s="54">
        <v>20</v>
      </c>
      <c r="V29" s="55"/>
      <c r="W29" s="55"/>
      <c r="X29" s="55">
        <v>20</v>
      </c>
      <c r="Y29" s="55">
        <v>13</v>
      </c>
      <c r="Z29" s="59">
        <f>IF($F29="","",((U29+V29+W29+X29)/$F29))</f>
        <v>0.75471698113207553</v>
      </c>
      <c r="AA29" s="60">
        <f>IF($F29="","",(X29/$F29))</f>
        <v>0.37735849056603776</v>
      </c>
      <c r="AB29" s="55">
        <v>5</v>
      </c>
      <c r="AC29" s="55"/>
      <c r="AD29" s="55"/>
      <c r="AE29" s="55">
        <v>35</v>
      </c>
      <c r="AF29" s="55">
        <f>F29-AE29-AB29</f>
        <v>13</v>
      </c>
      <c r="AG29" s="56">
        <f>IF($F29="","",((AB29+AC29+AD29+AE29)/$F29))</f>
        <v>0.75471698113207553</v>
      </c>
      <c r="AH29" s="50">
        <f>IF($F29="","",(AE29/$F29))</f>
        <v>0.660377358490566</v>
      </c>
      <c r="AI29" s="54">
        <v>3</v>
      </c>
      <c r="AJ29" s="55"/>
      <c r="AK29" s="55"/>
      <c r="AL29" s="55">
        <v>37</v>
      </c>
      <c r="AM29" s="55">
        <v>13</v>
      </c>
      <c r="AN29" s="59">
        <f>IF($F29="","",((AI29+AJ29+AK29+AL29)/$F29))</f>
        <v>0.75471698113207553</v>
      </c>
      <c r="AO29" s="60">
        <f>IF($F29="","",(AL29/$F29))</f>
        <v>0.69811320754716977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78">
        <f t="shared" si="49"/>
        <v>0</v>
      </c>
    </row>
    <row r="30" spans="2:90" s="52" customFormat="1" ht="14" x14ac:dyDescent="0.15">
      <c r="B30" s="47" t="s">
        <v>70</v>
      </c>
      <c r="C30" s="53">
        <v>33</v>
      </c>
      <c r="D30" s="53"/>
      <c r="E30" s="53"/>
      <c r="F30" s="48">
        <v>33</v>
      </c>
      <c r="G30" s="54">
        <v>27</v>
      </c>
      <c r="H30" s="55"/>
      <c r="I30" s="55">
        <v>3</v>
      </c>
      <c r="J30" s="55"/>
      <c r="K30" s="55">
        <f>F30-(G30+I30)</f>
        <v>3</v>
      </c>
      <c r="L30" s="59">
        <f>IF($F30="","",((G30+H30+I30+J30)/$F30))</f>
        <v>0.90909090909090906</v>
      </c>
      <c r="M30" s="60">
        <f>IF($F30="","",(J30/$F30))</f>
        <v>0</v>
      </c>
      <c r="N30" s="55">
        <v>25</v>
      </c>
      <c r="O30" s="55"/>
      <c r="P30" s="55">
        <v>1</v>
      </c>
      <c r="Q30" s="55"/>
      <c r="R30" s="55">
        <f>F30-N30-O30-P30-Q30</f>
        <v>7</v>
      </c>
      <c r="S30" s="56">
        <f>IF($F30="","",((N30+O30+P30+Q30)/$F30))</f>
        <v>0.78787878787878785</v>
      </c>
      <c r="T30" s="50">
        <f>IF($F30="","",(Q30/$F30))</f>
        <v>0</v>
      </c>
      <c r="U30" s="54">
        <v>12</v>
      </c>
      <c r="V30" s="55"/>
      <c r="W30" s="55"/>
      <c r="X30" s="55">
        <v>11</v>
      </c>
      <c r="Y30" s="55">
        <f>F30-X30-U30</f>
        <v>10</v>
      </c>
      <c r="Z30" s="59">
        <f>IF($F30="","",((U30+V30+W30+X30)/$F30))</f>
        <v>0.69696969696969702</v>
      </c>
      <c r="AA30" s="60">
        <f>IF($F30="","",(X30/$F30))</f>
        <v>0.33333333333333331</v>
      </c>
      <c r="AB30" s="55">
        <v>4</v>
      </c>
      <c r="AC30" s="55"/>
      <c r="AD30" s="55"/>
      <c r="AE30" s="55">
        <v>18</v>
      </c>
      <c r="AF30" s="55">
        <v>11</v>
      </c>
      <c r="AG30" s="56">
        <f>IF($F30="","",((AB30+AC30+AD30+AE30)/$F30))</f>
        <v>0.66666666666666663</v>
      </c>
      <c r="AH30" s="50">
        <f>IF($F30="","",(AE30/$F30))</f>
        <v>0.54545454545454541</v>
      </c>
      <c r="AI30" s="54"/>
      <c r="AJ30" s="55"/>
      <c r="AK30" s="55"/>
      <c r="AL30" s="55"/>
      <c r="AM30" s="55"/>
      <c r="AN30" s="59">
        <f>IF($F30="","",((AI30+AJ30+AK30+AL30)/$F30))</f>
        <v>0</v>
      </c>
      <c r="AO30" s="60">
        <f>IF($F30="","",(AL30/$F30))</f>
        <v>0</v>
      </c>
      <c r="AP30" s="55"/>
      <c r="AQ30" s="55"/>
      <c r="AR30" s="55"/>
      <c r="AS30" s="55"/>
      <c r="AT30" s="55"/>
      <c r="AU30" s="56">
        <f>IF($F30="","",((AP30+AQ30+AR30+AS30)/$F30))</f>
        <v>0</v>
      </c>
      <c r="AV30" s="50">
        <f>IF($F30="","",(AS30/$F30))</f>
        <v>0</v>
      </c>
      <c r="AW30" s="54"/>
      <c r="AX30" s="55"/>
      <c r="AY30" s="55"/>
      <c r="AZ30" s="55"/>
      <c r="BA30" s="55"/>
      <c r="BB30" s="59">
        <f>IF($F30="","",((AW30+AX30+AY30+AZ30)/$F30))</f>
        <v>0</v>
      </c>
      <c r="BC30" s="60">
        <f>IF($F30="","",(AZ30/$F30))</f>
        <v>0</v>
      </c>
      <c r="BD30" s="55"/>
      <c r="BE30" s="55"/>
      <c r="BF30" s="55"/>
      <c r="BG30" s="55"/>
      <c r="BH30" s="55"/>
      <c r="BI30" s="56">
        <f>IF($F30="","",((BD30+BE30+BF30+BG30)/$F30))</f>
        <v>0</v>
      </c>
      <c r="BJ30" s="50">
        <f>IF($F30="","",(BG30/$F30))</f>
        <v>0</v>
      </c>
      <c r="BK30" s="54"/>
      <c r="BL30" s="55"/>
      <c r="BM30" s="55"/>
      <c r="BN30" s="55"/>
      <c r="BO30" s="55"/>
      <c r="BP30" s="59">
        <f>IF($F30="","",((BK30+BL30+BM30+BN30)/$F30))</f>
        <v>0</v>
      </c>
      <c r="BQ30" s="60">
        <f>IF($F30="","",(BN30/$F30))</f>
        <v>0</v>
      </c>
      <c r="BR30" s="55"/>
      <c r="BS30" s="55"/>
      <c r="BT30" s="55"/>
      <c r="BU30" s="55"/>
      <c r="BV30" s="55"/>
      <c r="BW30" s="56">
        <f>IF($F30="","",((BR30+BS30+BT30+BU30)/$F30))</f>
        <v>0</v>
      </c>
      <c r="BX30" s="50">
        <f>IF($F30="","",(BU30/$F30))</f>
        <v>0</v>
      </c>
      <c r="BY30" s="54"/>
      <c r="BZ30" s="55"/>
      <c r="CA30" s="55"/>
      <c r="CB30" s="55"/>
      <c r="CC30" s="55"/>
      <c r="CD30" s="59">
        <f>IF($F30="","",((BY30+BZ30+CA30+CB30)/$F30))</f>
        <v>0</v>
      </c>
      <c r="CE30" s="60">
        <f>IF($F30="","",(CB30/$F30))</f>
        <v>0</v>
      </c>
      <c r="CF30" s="54"/>
      <c r="CG30" s="55"/>
      <c r="CH30" s="55"/>
      <c r="CI30" s="55"/>
      <c r="CJ30" s="55"/>
      <c r="CK30" s="56">
        <f t="shared" si="48"/>
        <v>0</v>
      </c>
      <c r="CL30" s="77">
        <f t="shared" si="49"/>
        <v>0</v>
      </c>
    </row>
    <row r="31" spans="2:90" s="52" customFormat="1" ht="14" x14ac:dyDescent="0.15">
      <c r="B31" s="47" t="s">
        <v>72</v>
      </c>
      <c r="C31" s="53">
        <v>46</v>
      </c>
      <c r="D31" s="53"/>
      <c r="E31" s="53"/>
      <c r="F31" s="48">
        <v>46</v>
      </c>
      <c r="G31" s="54">
        <v>37</v>
      </c>
      <c r="H31" s="55"/>
      <c r="I31" s="55">
        <v>1</v>
      </c>
      <c r="J31" s="55"/>
      <c r="K31" s="55">
        <f>F31-(G31+I31+J31)</f>
        <v>8</v>
      </c>
      <c r="L31" s="59">
        <f>IF($F31="","",((G31+H31+I31+J31)/$F31))</f>
        <v>0.82608695652173914</v>
      </c>
      <c r="M31" s="60">
        <f>IF($F31="","",(J31/$F31))</f>
        <v>0</v>
      </c>
      <c r="N31" s="55">
        <v>36</v>
      </c>
      <c r="O31" s="55"/>
      <c r="P31" s="55">
        <v>1</v>
      </c>
      <c r="Q31" s="55">
        <v>1</v>
      </c>
      <c r="R31" s="55">
        <f>F31-Q31-P31-N31</f>
        <v>8</v>
      </c>
      <c r="S31" s="56">
        <f>IF($F31="","",((N31+O31+P31+Q31)/$F31))</f>
        <v>0.82608695652173914</v>
      </c>
      <c r="T31" s="50">
        <f>IF($F31="","",(Q31/$F31))</f>
        <v>2.1739130434782608E-2</v>
      </c>
      <c r="U31" s="54">
        <v>14</v>
      </c>
      <c r="V31" s="55"/>
      <c r="W31" s="55">
        <v>1</v>
      </c>
      <c r="X31" s="55">
        <v>20</v>
      </c>
      <c r="Y31" s="55">
        <f>F31-U31-W31-X31</f>
        <v>11</v>
      </c>
      <c r="Z31" s="59">
        <f>IF($F31="","",((U31+V31+W31+X31)/$F31))</f>
        <v>0.76086956521739135</v>
      </c>
      <c r="AA31" s="60">
        <f>IF($F31="","",(X31/$F31))</f>
        <v>0.43478260869565216</v>
      </c>
      <c r="AB31" s="55"/>
      <c r="AC31" s="55"/>
      <c r="AD31" s="55"/>
      <c r="AE31" s="55"/>
      <c r="AF31" s="55"/>
      <c r="AG31" s="56">
        <f>IF($F31="","",((AB31+AC31+AD31+AE31)/$F31))</f>
        <v>0</v>
      </c>
      <c r="AH31" s="50">
        <f>IF($F31="","",(AE31/$F31))</f>
        <v>0</v>
      </c>
      <c r="AI31" s="54"/>
      <c r="AJ31" s="55"/>
      <c r="AK31" s="55"/>
      <c r="AL31" s="55"/>
      <c r="AM31" s="55"/>
      <c r="AN31" s="59">
        <f>IF($F31="","",((AI31+AJ31+AK31+AL31)/$F31))</f>
        <v>0</v>
      </c>
      <c r="AO31" s="60">
        <f>IF($F31="","",(AL31/$F31))</f>
        <v>0</v>
      </c>
      <c r="AP31" s="55"/>
      <c r="AQ31" s="55"/>
      <c r="AR31" s="55"/>
      <c r="AS31" s="55"/>
      <c r="AT31" s="55"/>
      <c r="AU31" s="56">
        <f>IF($F31="","",((AP31+AQ31+AR31+AS31)/$F31))</f>
        <v>0</v>
      </c>
      <c r="AV31" s="50">
        <f>IF($F31="","",(AS31/$F31))</f>
        <v>0</v>
      </c>
      <c r="AW31" s="54"/>
      <c r="AX31" s="55"/>
      <c r="AY31" s="55"/>
      <c r="AZ31" s="55"/>
      <c r="BA31" s="55"/>
      <c r="BB31" s="59">
        <f>IF($F31="","",((AW31+AX31+AY31+AZ31)/$F31))</f>
        <v>0</v>
      </c>
      <c r="BC31" s="60">
        <f>IF($F31="","",(AZ31/$F31))</f>
        <v>0</v>
      </c>
      <c r="BD31" s="55"/>
      <c r="BE31" s="55"/>
      <c r="BF31" s="55"/>
      <c r="BG31" s="55"/>
      <c r="BH31" s="55"/>
      <c r="BI31" s="56">
        <f>IF($F31="","",((BD31+BE31+BF31+BG31)/$F31))</f>
        <v>0</v>
      </c>
      <c r="BJ31" s="50">
        <f>IF($F31="","",(BG31/$F31))</f>
        <v>0</v>
      </c>
      <c r="BK31" s="54"/>
      <c r="BL31" s="55"/>
      <c r="BM31" s="55"/>
      <c r="BN31" s="55"/>
      <c r="BO31" s="55"/>
      <c r="BP31" s="59">
        <f>IF($F31="","",((BK31+BL31+BM31+BN31)/$F31))</f>
        <v>0</v>
      </c>
      <c r="BQ31" s="60">
        <f>IF($F31="","",(BN31/$F31))</f>
        <v>0</v>
      </c>
      <c r="BR31" s="55"/>
      <c r="BS31" s="55"/>
      <c r="BT31" s="55"/>
      <c r="BU31" s="55"/>
      <c r="BV31" s="55"/>
      <c r="BW31" s="56">
        <f>IF($F31="","",((BR31+BS31+BT31+BU31)/$F31))</f>
        <v>0</v>
      </c>
      <c r="BX31" s="50">
        <f>IF($F31="","",(BU31/$F31))</f>
        <v>0</v>
      </c>
      <c r="BY31" s="54"/>
      <c r="BZ31" s="55"/>
      <c r="CA31" s="55"/>
      <c r="CB31" s="55"/>
      <c r="CC31" s="55"/>
      <c r="CD31" s="56">
        <f>IF($F31="","",((BY31+BZ31+CA31+CB31)/$F31))</f>
        <v>0</v>
      </c>
      <c r="CE31" s="60">
        <f>IF($F31="","",(CB31/$F31))</f>
        <v>0</v>
      </c>
      <c r="CF31" s="79"/>
      <c r="CG31" s="74"/>
      <c r="CH31" s="74"/>
      <c r="CI31" s="74"/>
      <c r="CJ31" s="74"/>
      <c r="CK31" s="75">
        <f>IF($F31="","",((CF31+CG31+CH31+CI31)/$F31))</f>
        <v>0</v>
      </c>
      <c r="CL31" s="102">
        <f>IF($F31="","",(CI31/$F31))</f>
        <v>0</v>
      </c>
    </row>
    <row r="32" spans="2:90" s="52" customFormat="1" ht="14" x14ac:dyDescent="0.15">
      <c r="B32" s="47" t="s">
        <v>73</v>
      </c>
      <c r="C32" s="53">
        <v>42</v>
      </c>
      <c r="D32" s="53"/>
      <c r="E32" s="53"/>
      <c r="F32" s="48">
        <v>42</v>
      </c>
      <c r="G32" s="83">
        <v>37</v>
      </c>
      <c r="H32" s="84"/>
      <c r="I32" s="84">
        <v>2</v>
      </c>
      <c r="J32" s="84"/>
      <c r="K32" s="84">
        <f>F32-(G32+I32+J32)</f>
        <v>3</v>
      </c>
      <c r="L32" s="85">
        <f>IF($F32="","",((G32+H32+I32+J32)/$F32))</f>
        <v>0.9285714285714286</v>
      </c>
      <c r="M32" s="86">
        <f>IF($F32="","",(J32/$F32))</f>
        <v>0</v>
      </c>
      <c r="N32" s="55">
        <v>29</v>
      </c>
      <c r="O32" s="55"/>
      <c r="P32" s="55">
        <v>1</v>
      </c>
      <c r="Q32" s="55">
        <v>2</v>
      </c>
      <c r="R32" s="55">
        <f>F32-N32-O32-Q32</f>
        <v>11</v>
      </c>
      <c r="S32" s="56">
        <f>IF($F32="","",((N32+O32+P32+Q32)/$F32))</f>
        <v>0.76190476190476186</v>
      </c>
      <c r="T32" s="50">
        <f>IF($F32="","",(Q32/$F32))</f>
        <v>4.7619047619047616E-2</v>
      </c>
      <c r="U32" s="83"/>
      <c r="V32" s="84"/>
      <c r="W32" s="84"/>
      <c r="X32" s="84"/>
      <c r="Y32" s="84"/>
      <c r="Z32" s="85">
        <f>IF($F32="","",((U32+V32+W32+X32)/$F32))</f>
        <v>0</v>
      </c>
      <c r="AA32" s="86">
        <f>IF($F32="","",(X32/$F32))</f>
        <v>0</v>
      </c>
      <c r="AB32" s="55"/>
      <c r="AC32" s="55"/>
      <c r="AD32" s="55"/>
      <c r="AE32" s="55"/>
      <c r="AF32" s="55"/>
      <c r="AG32" s="56">
        <f>IF($F32="","",((AB32+AC32+AD32+AE32)/$F32))</f>
        <v>0</v>
      </c>
      <c r="AH32" s="50">
        <f>IF($F32="","",(AE32/$F32))</f>
        <v>0</v>
      </c>
      <c r="AI32" s="83"/>
      <c r="AJ32" s="84"/>
      <c r="AK32" s="84"/>
      <c r="AL32" s="84"/>
      <c r="AM32" s="84"/>
      <c r="AN32" s="85">
        <f>IF($F32="","",((AI32+AJ32+AK32+AL32)/$F32))</f>
        <v>0</v>
      </c>
      <c r="AO32" s="86">
        <f>IF($F32="","",(AL32/$F32))</f>
        <v>0</v>
      </c>
      <c r="AP32" s="55"/>
      <c r="AQ32" s="55"/>
      <c r="AR32" s="55"/>
      <c r="AS32" s="55"/>
      <c r="AT32" s="55"/>
      <c r="AU32" s="56">
        <f>IF($F32="","",((AP32+AQ32+AR32+AS32)/$F32))</f>
        <v>0</v>
      </c>
      <c r="AV32" s="50">
        <f>IF($F32="","",(AS32/$F32))</f>
        <v>0</v>
      </c>
      <c r="AW32" s="83"/>
      <c r="AX32" s="84"/>
      <c r="AY32" s="84"/>
      <c r="AZ32" s="84"/>
      <c r="BA32" s="84"/>
      <c r="BB32" s="85">
        <f>IF($F32="","",((AW32+AX32+AY32+AZ32)/$F32))</f>
        <v>0</v>
      </c>
      <c r="BC32" s="86">
        <f>IF($F32="","",(AZ32/$F32))</f>
        <v>0</v>
      </c>
      <c r="BD32" s="55"/>
      <c r="BE32" s="55"/>
      <c r="BF32" s="55"/>
      <c r="BG32" s="55"/>
      <c r="BH32" s="55"/>
      <c r="BI32" s="56">
        <f>IF($F32="","",((BD32+BE32+BF32+BG32)/$F32))</f>
        <v>0</v>
      </c>
      <c r="BJ32" s="50">
        <f>IF($F32="","",(BG32/$F32))</f>
        <v>0</v>
      </c>
      <c r="BK32" s="83"/>
      <c r="BL32" s="84"/>
      <c r="BM32" s="84"/>
      <c r="BN32" s="84"/>
      <c r="BO32" s="84"/>
      <c r="BP32" s="85">
        <f>IF($F32="","",((BK32+BL32+BM32+BN32)/$F32))</f>
        <v>0</v>
      </c>
      <c r="BQ32" s="86">
        <f>IF($F32="","",(BN32/$F32))</f>
        <v>0</v>
      </c>
      <c r="BR32" s="55"/>
      <c r="BS32" s="55"/>
      <c r="BT32" s="55"/>
      <c r="BU32" s="55"/>
      <c r="BV32" s="55"/>
      <c r="BW32" s="56">
        <f>IF($F32="","",((BR32+BS32+BT32+BU32)/$F32))</f>
        <v>0</v>
      </c>
      <c r="BX32" s="49">
        <f>IF($F32="","",(BU32/$F32))</f>
        <v>0</v>
      </c>
      <c r="BY32" s="65"/>
      <c r="BZ32" s="66"/>
      <c r="CA32" s="66"/>
      <c r="CB32" s="66"/>
      <c r="CC32" s="66"/>
      <c r="CD32" s="67">
        <f>IF($F32="","",((BY32+BZ32+CA32+CB32)/$F32))</f>
        <v>0</v>
      </c>
      <c r="CE32" s="92">
        <f>IF($F32="","",(CB32/$F32))</f>
        <v>0</v>
      </c>
      <c r="CF32" s="55"/>
      <c r="CG32" s="55"/>
      <c r="CH32" s="55"/>
      <c r="CI32" s="55"/>
      <c r="CJ32" s="55"/>
      <c r="CK32" s="56">
        <f>IF($F32="","",((CF32+CG32+CH32+CI32)/$F32))</f>
        <v>0</v>
      </c>
      <c r="CL32" s="91">
        <f>IF($F32="","",(CI32/$F32))</f>
        <v>0</v>
      </c>
    </row>
    <row r="33" spans="2:90" s="52" customFormat="1" ht="14" x14ac:dyDescent="0.15">
      <c r="B33" s="47" t="s">
        <v>74</v>
      </c>
      <c r="C33" s="53">
        <v>35</v>
      </c>
      <c r="D33" s="53"/>
      <c r="E33" s="53"/>
      <c r="F33" s="48">
        <f>C33-D33-E33</f>
        <v>35</v>
      </c>
      <c r="G33" s="93">
        <v>27</v>
      </c>
      <c r="H33" s="70"/>
      <c r="I33" s="70">
        <v>3</v>
      </c>
      <c r="J33" s="70"/>
      <c r="K33" s="70">
        <f>F33-(G33+I33+J33)</f>
        <v>5</v>
      </c>
      <c r="L33" s="71">
        <f>IF($F33="","",((G33+H33+I33+J33)/$F33))</f>
        <v>0.8571428571428571</v>
      </c>
      <c r="M33" s="72">
        <f>IF($F33="","",(J33/$F33))</f>
        <v>0</v>
      </c>
      <c r="N33" s="55"/>
      <c r="O33" s="55"/>
      <c r="P33" s="55"/>
      <c r="Q33" s="55"/>
      <c r="R33" s="55"/>
      <c r="S33" s="56">
        <f>IF($F33="","",((N33+O33+P33+Q33)/$F33))</f>
        <v>0</v>
      </c>
      <c r="T33" s="50">
        <f>IF($F33="","",(Q33/$F33))</f>
        <v>0</v>
      </c>
      <c r="U33" s="93"/>
      <c r="V33" s="70"/>
      <c r="W33" s="70"/>
      <c r="X33" s="70"/>
      <c r="Y33" s="70"/>
      <c r="Z33" s="71">
        <f>IF($F33="","",((U33+V33+W33+X33)/$F33))</f>
        <v>0</v>
      </c>
      <c r="AA33" s="72">
        <f>IF($F33="","",(X33/$F33))</f>
        <v>0</v>
      </c>
      <c r="AB33" s="55"/>
      <c r="AC33" s="55"/>
      <c r="AD33" s="55"/>
      <c r="AE33" s="55"/>
      <c r="AF33" s="55"/>
      <c r="AG33" s="56">
        <f>IF($F33="","",((AB33+AC33+AD33+AE33)/$F33))</f>
        <v>0</v>
      </c>
      <c r="AH33" s="50">
        <f>IF($F33="","",(AE33/$F33))</f>
        <v>0</v>
      </c>
      <c r="AI33" s="93"/>
      <c r="AJ33" s="70"/>
      <c r="AK33" s="70"/>
      <c r="AL33" s="70"/>
      <c r="AM33" s="70"/>
      <c r="AN33" s="71">
        <f>IF($F33="","",((AI33+AJ33+AK33+AL33)/$F33))</f>
        <v>0</v>
      </c>
      <c r="AO33" s="72">
        <f>IF($F33="","",(AL33/$F33))</f>
        <v>0</v>
      </c>
      <c r="AP33" s="55"/>
      <c r="AQ33" s="55"/>
      <c r="AR33" s="55"/>
      <c r="AS33" s="55"/>
      <c r="AT33" s="55"/>
      <c r="AU33" s="56">
        <f>IF($F33="","",((AP33+AQ33+AR33+AS33)/$F33))</f>
        <v>0</v>
      </c>
      <c r="AV33" s="50">
        <f>IF($F33="","",(AS33/$F33))</f>
        <v>0</v>
      </c>
      <c r="AW33" s="93"/>
      <c r="AX33" s="70"/>
      <c r="AY33" s="70"/>
      <c r="AZ33" s="70"/>
      <c r="BA33" s="70"/>
      <c r="BB33" s="71">
        <f>IF($F33="","",((AW33+AX33+AY33+AZ33)/$F33))</f>
        <v>0</v>
      </c>
      <c r="BC33" s="72">
        <f>IF($F33="","",(AZ33/$F33))</f>
        <v>0</v>
      </c>
      <c r="BD33" s="55"/>
      <c r="BE33" s="55"/>
      <c r="BF33" s="55"/>
      <c r="BG33" s="55"/>
      <c r="BH33" s="55"/>
      <c r="BI33" s="56">
        <f>IF($F33="","",((BD33+BE33+BF33+BG33)/$F33))</f>
        <v>0</v>
      </c>
      <c r="BJ33" s="50">
        <f>IF($F33="","",(BG33/$F33))</f>
        <v>0</v>
      </c>
      <c r="BK33" s="93"/>
      <c r="BL33" s="70"/>
      <c r="BM33" s="70"/>
      <c r="BN33" s="70"/>
      <c r="BO33" s="70"/>
      <c r="BP33" s="71">
        <f>IF($F33="","",((BK33+BL33+BM33+BN33)/$F33))</f>
        <v>0</v>
      </c>
      <c r="BQ33" s="72">
        <f>IF($F33="","",(BN33/$F33))</f>
        <v>0</v>
      </c>
      <c r="BR33" s="55"/>
      <c r="BS33" s="55"/>
      <c r="BT33" s="55"/>
      <c r="BU33" s="55"/>
      <c r="BV33" s="55"/>
      <c r="BW33" s="56">
        <f>IF($F33="","",((BR33+BS33+BT33+BU33)/$F33))</f>
        <v>0</v>
      </c>
      <c r="BX33" s="49">
        <f>IF($F33="","",(BU33/$F33))</f>
        <v>0</v>
      </c>
      <c r="BY33" s="93"/>
      <c r="BZ33" s="70"/>
      <c r="CA33" s="70"/>
      <c r="CB33" s="70"/>
      <c r="CC33" s="70"/>
      <c r="CD33" s="94">
        <f>IF($F33="","",((BY33+BZ33+CA33+CB33)/$F33))</f>
        <v>0</v>
      </c>
      <c r="CE33" s="99">
        <f>IF($F33="","",(CB33/$F33))</f>
        <v>0</v>
      </c>
      <c r="CF33" s="55"/>
      <c r="CG33" s="55"/>
      <c r="CH33" s="55"/>
      <c r="CI33" s="55"/>
      <c r="CJ33" s="55"/>
      <c r="CK33" s="56">
        <f>IF($F33="","",((CF33+CG33+CH33+CI33)/$F33))</f>
        <v>0</v>
      </c>
      <c r="CL33" s="91">
        <f>IF($F33="","",(CI33/$F33))</f>
        <v>0</v>
      </c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CL33"/>
  <sheetViews>
    <sheetView showGridLines="0" zoomScaleNormal="100"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G5" sqref="G5"/>
    </sheetView>
  </sheetViews>
  <sheetFormatPr baseColWidth="10" defaultColWidth="8.83203125" defaultRowHeight="13" x14ac:dyDescent="0.15"/>
  <cols>
    <col min="1" max="1" width="3" customWidth="1"/>
    <col min="2" max="2" width="6.6640625" customWidth="1"/>
    <col min="3" max="3" width="4" bestFit="1" customWidth="1"/>
    <col min="4" max="5" width="3.33203125" bestFit="1" customWidth="1"/>
    <col min="6" max="6" width="4" style="61" bestFit="1" customWidth="1"/>
    <col min="7" max="13" width="5.83203125" customWidth="1"/>
    <col min="14" max="20" width="5.83203125" style="32" customWidth="1"/>
    <col min="21" max="27" width="5.83203125" customWidth="1"/>
    <col min="28" max="34" width="5.83203125" style="32" customWidth="1"/>
    <col min="35" max="41" width="5.83203125" customWidth="1"/>
    <col min="42" max="48" width="5.83203125" style="32" customWidth="1"/>
    <col min="49" max="55" width="5.83203125" customWidth="1"/>
    <col min="56" max="62" width="5.83203125" style="32" customWidth="1"/>
    <col min="63" max="69" width="5.83203125" customWidth="1"/>
    <col min="70" max="76" width="6.33203125" style="32" customWidth="1"/>
    <col min="77" max="83" width="6.33203125" customWidth="1"/>
    <col min="84" max="90" width="6.33203125" style="32" customWidth="1"/>
  </cols>
  <sheetData>
    <row r="1" spans="1:90" x14ac:dyDescent="0.15">
      <c r="A1" s="15" t="s">
        <v>37</v>
      </c>
    </row>
    <row r="2" spans="1:90" x14ac:dyDescent="0.15">
      <c r="B2" t="str">
        <f>"Freshmen Retention - "&amp;$A$1</f>
        <v>Freshmen Retention - American Indian or Alaska Native</v>
      </c>
    </row>
    <row r="3" spans="1:90" s="36" customFormat="1" ht="14.25" customHeight="1" x14ac:dyDescent="0.15">
      <c r="B3" s="145" t="s">
        <v>7</v>
      </c>
      <c r="C3" s="147" t="s">
        <v>9</v>
      </c>
      <c r="D3" s="147" t="s">
        <v>0</v>
      </c>
      <c r="E3" s="147" t="s">
        <v>8</v>
      </c>
      <c r="F3" s="37"/>
      <c r="G3" s="149" t="s">
        <v>1</v>
      </c>
      <c r="H3" s="150"/>
      <c r="I3" s="150"/>
      <c r="J3" s="150"/>
      <c r="K3" s="150"/>
      <c r="L3" s="150"/>
      <c r="M3" s="155"/>
      <c r="N3" s="139" t="s">
        <v>11</v>
      </c>
      <c r="O3" s="140"/>
      <c r="P3" s="140"/>
      <c r="Q3" s="140"/>
      <c r="R3" s="140"/>
      <c r="S3" s="140"/>
      <c r="T3" s="153"/>
      <c r="U3" s="142" t="s">
        <v>12</v>
      </c>
      <c r="V3" s="140"/>
      <c r="W3" s="140"/>
      <c r="X3" s="140"/>
      <c r="Y3" s="140"/>
      <c r="Z3" s="140"/>
      <c r="AA3" s="152"/>
      <c r="AB3" s="139" t="s">
        <v>13</v>
      </c>
      <c r="AC3" s="140"/>
      <c r="AD3" s="140"/>
      <c r="AE3" s="140"/>
      <c r="AF3" s="140"/>
      <c r="AG3" s="140"/>
      <c r="AH3" s="153"/>
      <c r="AI3" s="142" t="s">
        <v>14</v>
      </c>
      <c r="AJ3" s="140"/>
      <c r="AK3" s="140"/>
      <c r="AL3" s="140"/>
      <c r="AM3" s="140"/>
      <c r="AN3" s="140"/>
      <c r="AO3" s="152"/>
      <c r="AP3" s="139" t="s">
        <v>15</v>
      </c>
      <c r="AQ3" s="140"/>
      <c r="AR3" s="140"/>
      <c r="AS3" s="140"/>
      <c r="AT3" s="140"/>
      <c r="AU3" s="140"/>
      <c r="AV3" s="154"/>
      <c r="AW3" s="139" t="s">
        <v>28</v>
      </c>
      <c r="AX3" s="140"/>
      <c r="AY3" s="140"/>
      <c r="AZ3" s="140"/>
      <c r="BA3" s="140"/>
      <c r="BB3" s="140"/>
      <c r="BC3" s="154"/>
      <c r="BD3" s="139" t="s">
        <v>29</v>
      </c>
      <c r="BE3" s="140"/>
      <c r="BF3" s="140"/>
      <c r="BG3" s="140"/>
      <c r="BH3" s="140"/>
      <c r="BI3" s="140"/>
      <c r="BJ3" s="154"/>
      <c r="BK3" s="139" t="s">
        <v>30</v>
      </c>
      <c r="BL3" s="140"/>
      <c r="BM3" s="140"/>
      <c r="BN3" s="140"/>
      <c r="BO3" s="140"/>
      <c r="BP3" s="140"/>
      <c r="BQ3" s="154"/>
      <c r="BR3" s="139" t="s">
        <v>32</v>
      </c>
      <c r="BS3" s="140"/>
      <c r="BT3" s="140"/>
      <c r="BU3" s="140"/>
      <c r="BV3" s="140"/>
      <c r="BW3" s="140"/>
      <c r="BX3" s="154"/>
      <c r="BY3" s="139" t="s">
        <v>69</v>
      </c>
      <c r="BZ3" s="140"/>
      <c r="CA3" s="140"/>
      <c r="CB3" s="140"/>
      <c r="CC3" s="140"/>
      <c r="CD3" s="140"/>
      <c r="CE3" s="154"/>
      <c r="CF3" s="139" t="s">
        <v>71</v>
      </c>
      <c r="CG3" s="140"/>
      <c r="CH3" s="140"/>
      <c r="CI3" s="140"/>
      <c r="CJ3" s="140"/>
      <c r="CK3" s="140"/>
      <c r="CL3" s="154"/>
    </row>
    <row r="4" spans="1:90" s="36" customFormat="1" ht="108" customHeight="1" x14ac:dyDescent="0.15">
      <c r="B4" s="146"/>
      <c r="C4" s="148"/>
      <c r="D4" s="148"/>
      <c r="E4" s="148"/>
      <c r="F4" s="38" t="s">
        <v>10</v>
      </c>
      <c r="G4" s="39" t="s">
        <v>2</v>
      </c>
      <c r="H4" s="40" t="s">
        <v>4</v>
      </c>
      <c r="I4" s="40" t="s">
        <v>3</v>
      </c>
      <c r="J4" s="40" t="s">
        <v>17</v>
      </c>
      <c r="K4" s="40" t="s">
        <v>5</v>
      </c>
      <c r="L4" s="40" t="s">
        <v>6</v>
      </c>
      <c r="M4" s="41" t="s">
        <v>16</v>
      </c>
      <c r="N4" s="42" t="s">
        <v>2</v>
      </c>
      <c r="O4" s="43" t="s">
        <v>4</v>
      </c>
      <c r="P4" s="43" t="s">
        <v>3</v>
      </c>
      <c r="Q4" s="43" t="s">
        <v>17</v>
      </c>
      <c r="R4" s="43" t="s">
        <v>5</v>
      </c>
      <c r="S4" s="43" t="s">
        <v>6</v>
      </c>
      <c r="T4" s="44" t="s">
        <v>16</v>
      </c>
      <c r="U4" s="45" t="s">
        <v>2</v>
      </c>
      <c r="V4" s="43" t="s">
        <v>4</v>
      </c>
      <c r="W4" s="43" t="s">
        <v>3</v>
      </c>
      <c r="X4" s="43" t="s">
        <v>17</v>
      </c>
      <c r="Y4" s="43" t="s">
        <v>5</v>
      </c>
      <c r="Z4" s="43" t="s">
        <v>6</v>
      </c>
      <c r="AA4" s="46" t="s">
        <v>16</v>
      </c>
      <c r="AB4" s="42" t="s">
        <v>2</v>
      </c>
      <c r="AC4" s="43" t="s">
        <v>4</v>
      </c>
      <c r="AD4" s="43" t="s">
        <v>3</v>
      </c>
      <c r="AE4" s="43" t="s">
        <v>17</v>
      </c>
      <c r="AF4" s="43" t="s">
        <v>5</v>
      </c>
      <c r="AG4" s="43" t="s">
        <v>6</v>
      </c>
      <c r="AH4" s="44" t="s">
        <v>16</v>
      </c>
      <c r="AI4" s="45" t="s">
        <v>2</v>
      </c>
      <c r="AJ4" s="43" t="s">
        <v>4</v>
      </c>
      <c r="AK4" s="43" t="s">
        <v>3</v>
      </c>
      <c r="AL4" s="43" t="s">
        <v>17</v>
      </c>
      <c r="AM4" s="43" t="s">
        <v>5</v>
      </c>
      <c r="AN4" s="43" t="s">
        <v>6</v>
      </c>
      <c r="AO4" s="46" t="s">
        <v>16</v>
      </c>
      <c r="AP4" s="42" t="s">
        <v>2</v>
      </c>
      <c r="AQ4" s="43" t="s">
        <v>4</v>
      </c>
      <c r="AR4" s="43" t="s">
        <v>3</v>
      </c>
      <c r="AS4" s="43" t="s">
        <v>17</v>
      </c>
      <c r="AT4" s="43" t="s">
        <v>5</v>
      </c>
      <c r="AU4" s="43" t="s">
        <v>6</v>
      </c>
      <c r="AV4" s="43" t="s">
        <v>16</v>
      </c>
      <c r="AW4" s="42" t="s">
        <v>2</v>
      </c>
      <c r="AX4" s="43" t="s">
        <v>4</v>
      </c>
      <c r="AY4" s="43" t="s">
        <v>3</v>
      </c>
      <c r="AZ4" s="43" t="s">
        <v>17</v>
      </c>
      <c r="BA4" s="43" t="s">
        <v>5</v>
      </c>
      <c r="BB4" s="43" t="s">
        <v>6</v>
      </c>
      <c r="BC4" s="43" t="s">
        <v>16</v>
      </c>
      <c r="BD4" s="42" t="s">
        <v>2</v>
      </c>
      <c r="BE4" s="43" t="s">
        <v>4</v>
      </c>
      <c r="BF4" s="43" t="s">
        <v>3</v>
      </c>
      <c r="BG4" s="43" t="s">
        <v>17</v>
      </c>
      <c r="BH4" s="43" t="s">
        <v>5</v>
      </c>
      <c r="BI4" s="43" t="s">
        <v>6</v>
      </c>
      <c r="BJ4" s="43" t="s">
        <v>16</v>
      </c>
      <c r="BK4" s="42" t="s">
        <v>2</v>
      </c>
      <c r="BL4" s="43" t="s">
        <v>4</v>
      </c>
      <c r="BM4" s="43" t="s">
        <v>3</v>
      </c>
      <c r="BN4" s="43" t="s">
        <v>17</v>
      </c>
      <c r="BO4" s="43" t="s">
        <v>5</v>
      </c>
      <c r="BP4" s="43" t="s">
        <v>6</v>
      </c>
      <c r="BQ4" s="43" t="s">
        <v>16</v>
      </c>
      <c r="BR4" s="42" t="s">
        <v>2</v>
      </c>
      <c r="BS4" s="43" t="s">
        <v>4</v>
      </c>
      <c r="BT4" s="43" t="s">
        <v>3</v>
      </c>
      <c r="BU4" s="43" t="s">
        <v>17</v>
      </c>
      <c r="BV4" s="43" t="s">
        <v>5</v>
      </c>
      <c r="BW4" s="43" t="s">
        <v>6</v>
      </c>
      <c r="BX4" s="43" t="s">
        <v>16</v>
      </c>
      <c r="BY4" s="42" t="s">
        <v>2</v>
      </c>
      <c r="BZ4" s="43" t="s">
        <v>4</v>
      </c>
      <c r="CA4" s="43" t="s">
        <v>3</v>
      </c>
      <c r="CB4" s="43" t="s">
        <v>17</v>
      </c>
      <c r="CC4" s="43" t="s">
        <v>5</v>
      </c>
      <c r="CD4" s="43" t="s">
        <v>6</v>
      </c>
      <c r="CE4" s="43" t="s">
        <v>16</v>
      </c>
      <c r="CF4" s="42" t="s">
        <v>2</v>
      </c>
      <c r="CG4" s="43" t="s">
        <v>4</v>
      </c>
      <c r="CH4" s="43" t="s">
        <v>3</v>
      </c>
      <c r="CI4" s="43" t="s">
        <v>17</v>
      </c>
      <c r="CJ4" s="43" t="s">
        <v>5</v>
      </c>
      <c r="CK4" s="43" t="s">
        <v>6</v>
      </c>
      <c r="CL4" s="43" t="s">
        <v>16</v>
      </c>
    </row>
    <row r="5" spans="1:90" s="52" customFormat="1" ht="14" x14ac:dyDescent="0.15">
      <c r="B5" s="47" t="s">
        <v>24</v>
      </c>
      <c r="C5" s="53">
        <f t="shared" ref="C5:C11" si="0">F5+D5+E5</f>
        <v>1</v>
      </c>
      <c r="D5" s="53"/>
      <c r="E5" s="53"/>
      <c r="F5" s="48">
        <v>1</v>
      </c>
      <c r="G5" s="54">
        <v>1</v>
      </c>
      <c r="H5" s="55"/>
      <c r="I5" s="55"/>
      <c r="J5" s="55"/>
      <c r="K5" s="55"/>
      <c r="L5" s="49">
        <f t="shared" ref="L5:L11" si="1">IF($F5="","",((G5+H5+I5+J5)/$F5))</f>
        <v>1</v>
      </c>
      <c r="M5" s="50">
        <f t="shared" ref="M5:M11" si="2">IF($F5="","",(J5/$F5))</f>
        <v>0</v>
      </c>
      <c r="N5" s="54">
        <v>1</v>
      </c>
      <c r="O5" s="55"/>
      <c r="P5" s="55"/>
      <c r="Q5" s="55"/>
      <c r="R5" s="55"/>
      <c r="S5" s="49">
        <f t="shared" ref="S5:S11" si="3">IF($F5="","",((N5+O5+P5+Q5)/$F5))</f>
        <v>1</v>
      </c>
      <c r="T5" s="50">
        <f t="shared" ref="T5:T11" si="4">IF($F5="","",(Q5/$F5))</f>
        <v>0</v>
      </c>
      <c r="U5" s="54">
        <v>1</v>
      </c>
      <c r="V5" s="55"/>
      <c r="W5" s="55"/>
      <c r="X5" s="55"/>
      <c r="Y5" s="55"/>
      <c r="Z5" s="49">
        <f t="shared" ref="Z5:Z11" si="5">IF($F5="","",((U5+V5+W5+X5)/$F5))</f>
        <v>1</v>
      </c>
      <c r="AA5" s="50">
        <f t="shared" ref="AA5:AA11" si="6">IF($F5="","",(X5/$F5))</f>
        <v>0</v>
      </c>
      <c r="AB5" s="54">
        <v>1</v>
      </c>
      <c r="AC5" s="55"/>
      <c r="AD5" s="55"/>
      <c r="AE5" s="55"/>
      <c r="AF5" s="55"/>
      <c r="AG5" s="49">
        <f t="shared" ref="AG5:AG11" si="7">IF($F5="","",((AB5+AC5+AD5+AE5)/$F5))</f>
        <v>1</v>
      </c>
      <c r="AH5" s="50">
        <f t="shared" ref="AH5:AH11" si="8">IF($F5="","",(AE5/$F5))</f>
        <v>0</v>
      </c>
      <c r="AI5" s="54">
        <v>1</v>
      </c>
      <c r="AJ5" s="55"/>
      <c r="AK5" s="55"/>
      <c r="AL5" s="55"/>
      <c r="AM5" s="55"/>
      <c r="AN5" s="49">
        <f t="shared" ref="AN5:AN11" si="9">IF($F5="","",((AI5+AJ5+AK5+AL5)/$F5))</f>
        <v>1</v>
      </c>
      <c r="AO5" s="50">
        <f t="shared" ref="AO5:AO11" si="10">IF($F5="","",(AL5/$F5))</f>
        <v>0</v>
      </c>
      <c r="AP5" s="54"/>
      <c r="AQ5" s="55"/>
      <c r="AR5" s="55"/>
      <c r="AS5" s="55">
        <v>1</v>
      </c>
      <c r="AT5" s="55"/>
      <c r="AU5" s="49">
        <f t="shared" ref="AU5:AU11" si="11">IF($F5="","",((AP5+AQ5+AR5+AS5)/$F5))</f>
        <v>1</v>
      </c>
      <c r="AV5" s="50">
        <f t="shared" ref="AV5:AV11" si="12">IF($F5="","",(AS5/$F5))</f>
        <v>1</v>
      </c>
      <c r="AW5" s="54"/>
      <c r="AX5" s="55"/>
      <c r="AY5" s="55"/>
      <c r="AZ5" s="55">
        <v>1</v>
      </c>
      <c r="BA5" s="55"/>
      <c r="BB5" s="49">
        <f t="shared" ref="BB5:BB11" si="13">IF($F5="","",((AW5+AX5+AY5+AZ5)/$F5))</f>
        <v>1</v>
      </c>
      <c r="BC5" s="50">
        <f t="shared" ref="BC5:BC11" si="14">IF($F5="","",(AZ5/$F5))</f>
        <v>1</v>
      </c>
      <c r="BD5" s="54"/>
      <c r="BE5" s="55"/>
      <c r="BF5" s="55"/>
      <c r="BG5" s="55">
        <v>1</v>
      </c>
      <c r="BH5" s="55"/>
      <c r="BI5" s="49">
        <f t="shared" ref="BI5:BI11" si="15">IF($F5="","",((BD5+BE5+BF5+BG5)/$F5))</f>
        <v>1</v>
      </c>
      <c r="BJ5" s="50">
        <f t="shared" ref="BJ5:BJ11" si="16">IF($F5="","",(BG5/$F5))</f>
        <v>1</v>
      </c>
      <c r="BK5" s="54"/>
      <c r="BL5" s="55"/>
      <c r="BM5" s="55"/>
      <c r="BN5" s="55">
        <v>1</v>
      </c>
      <c r="BO5" s="55"/>
      <c r="BP5" s="49">
        <f t="shared" ref="BP5:BP11" si="17">IF($F5="","",((BK5+BL5+BM5+BN5)/$F5))</f>
        <v>1</v>
      </c>
      <c r="BQ5" s="50">
        <f t="shared" ref="BQ5:BQ11" si="18">IF($F5="","",(BN5/$F5))</f>
        <v>1</v>
      </c>
      <c r="BR5" s="54"/>
      <c r="BS5" s="55"/>
      <c r="BT5" s="55"/>
      <c r="BU5" s="55">
        <v>1</v>
      </c>
      <c r="BV5" s="55"/>
      <c r="BW5" s="49">
        <f t="shared" ref="BW5:BW11" si="19">IF($F5="","",((BR5+BS5+BT5+BU5)/$F5))</f>
        <v>1</v>
      </c>
      <c r="BX5" s="50">
        <f t="shared" ref="BX5:BX11" si="20">IF($F5="","",(BU5/$F5))</f>
        <v>1</v>
      </c>
      <c r="BY5" s="54"/>
      <c r="BZ5" s="55"/>
      <c r="CA5" s="55"/>
      <c r="CB5" s="55">
        <v>1</v>
      </c>
      <c r="CC5" s="55"/>
      <c r="CD5" s="49">
        <f t="shared" ref="CD5:CD12" si="21">IF($F5="","",((BY5+BZ5+CA5+CB5)/$F5))</f>
        <v>1</v>
      </c>
      <c r="CE5" s="50">
        <f t="shared" ref="CE5:CE12" si="22">IF($F5="","",(CB5/$F5))</f>
        <v>1</v>
      </c>
      <c r="CF5" s="54"/>
      <c r="CG5" s="55"/>
      <c r="CH5" s="55"/>
      <c r="CI5" s="55">
        <v>1</v>
      </c>
      <c r="CJ5" s="55"/>
      <c r="CK5" s="49">
        <f t="shared" ref="CK5:CK12" si="23">IF($F5="","",((CF5+CG5+CH5+CI5)/$F5))</f>
        <v>1</v>
      </c>
      <c r="CL5" s="76">
        <f t="shared" ref="CL5:CL12" si="24">IF($F5="","",(CI5/$F5))</f>
        <v>1</v>
      </c>
    </row>
    <row r="6" spans="1:90" s="52" customFormat="1" ht="14" x14ac:dyDescent="0.15">
      <c r="B6" s="47" t="s">
        <v>25</v>
      </c>
      <c r="C6" s="53">
        <f t="shared" si="0"/>
        <v>3</v>
      </c>
      <c r="D6" s="53"/>
      <c r="E6" s="53"/>
      <c r="F6" s="48">
        <v>3</v>
      </c>
      <c r="G6" s="54">
        <v>2</v>
      </c>
      <c r="H6" s="55"/>
      <c r="I6" s="55">
        <v>1</v>
      </c>
      <c r="J6" s="55"/>
      <c r="K6" s="55"/>
      <c r="L6" s="49">
        <f t="shared" si="1"/>
        <v>1</v>
      </c>
      <c r="M6" s="50">
        <f t="shared" si="2"/>
        <v>0</v>
      </c>
      <c r="N6" s="54">
        <v>3</v>
      </c>
      <c r="O6" s="55"/>
      <c r="P6" s="55"/>
      <c r="Q6" s="55"/>
      <c r="R6" s="55"/>
      <c r="S6" s="49">
        <f t="shared" si="3"/>
        <v>1</v>
      </c>
      <c r="T6" s="50">
        <f t="shared" si="4"/>
        <v>0</v>
      </c>
      <c r="U6" s="54">
        <v>3</v>
      </c>
      <c r="V6" s="55"/>
      <c r="W6" s="55"/>
      <c r="X6" s="55"/>
      <c r="Y6" s="55"/>
      <c r="Z6" s="49">
        <f t="shared" si="5"/>
        <v>1</v>
      </c>
      <c r="AA6" s="50">
        <f t="shared" si="6"/>
        <v>0</v>
      </c>
      <c r="AB6" s="54">
        <v>2</v>
      </c>
      <c r="AC6" s="55"/>
      <c r="AD6" s="55">
        <v>1</v>
      </c>
      <c r="AE6" s="55"/>
      <c r="AF6" s="55"/>
      <c r="AG6" s="49">
        <f t="shared" si="7"/>
        <v>1</v>
      </c>
      <c r="AH6" s="50">
        <f t="shared" si="8"/>
        <v>0</v>
      </c>
      <c r="AI6" s="54"/>
      <c r="AJ6" s="55"/>
      <c r="AK6" s="55"/>
      <c r="AL6" s="55">
        <v>2</v>
      </c>
      <c r="AM6" s="55">
        <v>1</v>
      </c>
      <c r="AN6" s="49">
        <f t="shared" si="9"/>
        <v>0.66666666666666663</v>
      </c>
      <c r="AO6" s="50">
        <f t="shared" si="10"/>
        <v>0.66666666666666663</v>
      </c>
      <c r="AP6" s="54"/>
      <c r="AQ6" s="55"/>
      <c r="AR6" s="55"/>
      <c r="AS6" s="55">
        <v>2</v>
      </c>
      <c r="AT6" s="55">
        <v>1</v>
      </c>
      <c r="AU6" s="49">
        <f t="shared" si="11"/>
        <v>0.66666666666666663</v>
      </c>
      <c r="AV6" s="50">
        <f t="shared" si="12"/>
        <v>0.66666666666666663</v>
      </c>
      <c r="AW6" s="54"/>
      <c r="AX6" s="55"/>
      <c r="AY6" s="55"/>
      <c r="AZ6" s="55">
        <v>2</v>
      </c>
      <c r="BA6" s="55">
        <v>1</v>
      </c>
      <c r="BB6" s="49">
        <f t="shared" si="13"/>
        <v>0.66666666666666663</v>
      </c>
      <c r="BC6" s="50">
        <f t="shared" si="14"/>
        <v>0.66666666666666663</v>
      </c>
      <c r="BD6" s="54"/>
      <c r="BE6" s="55"/>
      <c r="BF6" s="55"/>
      <c r="BG6" s="55">
        <v>2</v>
      </c>
      <c r="BH6" s="55">
        <v>1</v>
      </c>
      <c r="BI6" s="49">
        <f t="shared" si="15"/>
        <v>0.66666666666666663</v>
      </c>
      <c r="BJ6" s="50">
        <f t="shared" si="16"/>
        <v>0.66666666666666663</v>
      </c>
      <c r="BK6" s="54"/>
      <c r="BL6" s="55"/>
      <c r="BM6" s="55"/>
      <c r="BN6" s="55">
        <v>2</v>
      </c>
      <c r="BO6" s="55">
        <v>1</v>
      </c>
      <c r="BP6" s="49">
        <f t="shared" si="17"/>
        <v>0.66666666666666663</v>
      </c>
      <c r="BQ6" s="50">
        <f t="shared" si="18"/>
        <v>0.66666666666666663</v>
      </c>
      <c r="BR6" s="54"/>
      <c r="BS6" s="55"/>
      <c r="BT6" s="55"/>
      <c r="BU6" s="55">
        <v>2</v>
      </c>
      <c r="BV6" s="55">
        <v>1</v>
      </c>
      <c r="BW6" s="49">
        <f t="shared" si="19"/>
        <v>0.66666666666666663</v>
      </c>
      <c r="BX6" s="50">
        <f t="shared" si="20"/>
        <v>0.66666666666666663</v>
      </c>
      <c r="BY6" s="54"/>
      <c r="BZ6" s="55"/>
      <c r="CA6" s="55"/>
      <c r="CB6" s="55">
        <v>2</v>
      </c>
      <c r="CC6" s="55">
        <v>1</v>
      </c>
      <c r="CD6" s="49">
        <f t="shared" si="21"/>
        <v>0.66666666666666663</v>
      </c>
      <c r="CE6" s="50">
        <f t="shared" si="22"/>
        <v>0.66666666666666663</v>
      </c>
      <c r="CF6" s="54"/>
      <c r="CG6" s="55"/>
      <c r="CH6" s="55"/>
      <c r="CI6" s="55"/>
      <c r="CJ6" s="55"/>
      <c r="CK6" s="49">
        <f t="shared" si="23"/>
        <v>0</v>
      </c>
      <c r="CL6" s="76">
        <f t="shared" si="24"/>
        <v>0</v>
      </c>
    </row>
    <row r="7" spans="1:90" s="52" customFormat="1" ht="14" x14ac:dyDescent="0.15">
      <c r="B7" s="47" t="s">
        <v>26</v>
      </c>
      <c r="C7" s="53">
        <f t="shared" si="0"/>
        <v>4</v>
      </c>
      <c r="D7" s="53"/>
      <c r="E7" s="53"/>
      <c r="F7" s="48">
        <v>4</v>
      </c>
      <c r="G7" s="54">
        <v>3</v>
      </c>
      <c r="H7" s="55"/>
      <c r="I7" s="55">
        <v>1</v>
      </c>
      <c r="J7" s="55"/>
      <c r="K7" s="55"/>
      <c r="L7" s="49">
        <f t="shared" si="1"/>
        <v>1</v>
      </c>
      <c r="M7" s="50">
        <f t="shared" si="2"/>
        <v>0</v>
      </c>
      <c r="N7" s="54">
        <v>3</v>
      </c>
      <c r="O7" s="55"/>
      <c r="P7" s="55"/>
      <c r="Q7" s="55"/>
      <c r="R7" s="55">
        <v>1</v>
      </c>
      <c r="S7" s="49">
        <f t="shared" si="3"/>
        <v>0.75</v>
      </c>
      <c r="T7" s="50">
        <f t="shared" si="4"/>
        <v>0</v>
      </c>
      <c r="U7" s="54">
        <v>1</v>
      </c>
      <c r="V7" s="55"/>
      <c r="W7" s="55">
        <v>1</v>
      </c>
      <c r="X7" s="55"/>
      <c r="Y7" s="55">
        <v>2</v>
      </c>
      <c r="Z7" s="49">
        <f t="shared" si="5"/>
        <v>0.5</v>
      </c>
      <c r="AA7" s="50">
        <f t="shared" si="6"/>
        <v>0</v>
      </c>
      <c r="AB7" s="54">
        <v>1</v>
      </c>
      <c r="AC7" s="55"/>
      <c r="AD7" s="55"/>
      <c r="AE7" s="55"/>
      <c r="AF7" s="55">
        <v>3</v>
      </c>
      <c r="AG7" s="49">
        <f t="shared" si="7"/>
        <v>0.25</v>
      </c>
      <c r="AH7" s="50">
        <f t="shared" si="8"/>
        <v>0</v>
      </c>
      <c r="AI7" s="54"/>
      <c r="AJ7" s="55"/>
      <c r="AK7" s="55"/>
      <c r="AL7" s="55">
        <v>1</v>
      </c>
      <c r="AM7" s="55">
        <v>3</v>
      </c>
      <c r="AN7" s="49">
        <f t="shared" si="9"/>
        <v>0.25</v>
      </c>
      <c r="AO7" s="50">
        <f t="shared" si="10"/>
        <v>0.25</v>
      </c>
      <c r="AP7" s="54"/>
      <c r="AQ7" s="55"/>
      <c r="AR7" s="55"/>
      <c r="AS7" s="55">
        <v>1</v>
      </c>
      <c r="AT7" s="55">
        <v>3</v>
      </c>
      <c r="AU7" s="49">
        <f t="shared" si="11"/>
        <v>0.25</v>
      </c>
      <c r="AV7" s="50">
        <f t="shared" si="12"/>
        <v>0.25</v>
      </c>
      <c r="AW7" s="54"/>
      <c r="AX7" s="55"/>
      <c r="AY7" s="55"/>
      <c r="AZ7" s="55">
        <v>1</v>
      </c>
      <c r="BA7" s="55">
        <v>3</v>
      </c>
      <c r="BB7" s="49">
        <f t="shared" si="13"/>
        <v>0.25</v>
      </c>
      <c r="BC7" s="50">
        <f t="shared" si="14"/>
        <v>0.25</v>
      </c>
      <c r="BD7" s="54"/>
      <c r="BE7" s="55"/>
      <c r="BF7" s="55"/>
      <c r="BG7" s="55">
        <v>1</v>
      </c>
      <c r="BH7" s="55">
        <v>3</v>
      </c>
      <c r="BI7" s="49">
        <f t="shared" si="15"/>
        <v>0.25</v>
      </c>
      <c r="BJ7" s="50">
        <f t="shared" si="16"/>
        <v>0.25</v>
      </c>
      <c r="BK7" s="54"/>
      <c r="BL7" s="55"/>
      <c r="BM7" s="55"/>
      <c r="BN7" s="55">
        <v>1</v>
      </c>
      <c r="BO7" s="55">
        <v>3</v>
      </c>
      <c r="BP7" s="49">
        <f t="shared" si="17"/>
        <v>0.25</v>
      </c>
      <c r="BQ7" s="50">
        <f t="shared" si="18"/>
        <v>0.25</v>
      </c>
      <c r="BR7" s="54"/>
      <c r="BS7" s="55"/>
      <c r="BT7" s="55"/>
      <c r="BU7" s="55">
        <v>1</v>
      </c>
      <c r="BV7" s="55">
        <v>3</v>
      </c>
      <c r="BW7" s="49">
        <f t="shared" si="19"/>
        <v>0.25</v>
      </c>
      <c r="BX7" s="50">
        <f t="shared" si="20"/>
        <v>0.25</v>
      </c>
      <c r="BY7" s="54"/>
      <c r="BZ7" s="55"/>
      <c r="CA7" s="55"/>
      <c r="CB7" s="55"/>
      <c r="CC7" s="55"/>
      <c r="CD7" s="49">
        <f t="shared" si="21"/>
        <v>0</v>
      </c>
      <c r="CE7" s="50">
        <f t="shared" si="22"/>
        <v>0</v>
      </c>
      <c r="CF7" s="54"/>
      <c r="CG7" s="55"/>
      <c r="CH7" s="55"/>
      <c r="CI7" s="55"/>
      <c r="CJ7" s="55"/>
      <c r="CK7" s="49">
        <f t="shared" si="23"/>
        <v>0</v>
      </c>
      <c r="CL7" s="76">
        <f t="shared" si="24"/>
        <v>0</v>
      </c>
    </row>
    <row r="8" spans="1:90" s="52" customFormat="1" ht="14" x14ac:dyDescent="0.15">
      <c r="B8" s="47" t="s">
        <v>27</v>
      </c>
      <c r="C8" s="53">
        <f t="shared" si="0"/>
        <v>4</v>
      </c>
      <c r="D8" s="53"/>
      <c r="E8" s="53"/>
      <c r="F8" s="48">
        <v>4</v>
      </c>
      <c r="G8" s="54">
        <v>4</v>
      </c>
      <c r="H8" s="55"/>
      <c r="I8" s="55"/>
      <c r="J8" s="55"/>
      <c r="K8" s="55"/>
      <c r="L8" s="49">
        <f t="shared" si="1"/>
        <v>1</v>
      </c>
      <c r="M8" s="50">
        <f t="shared" si="2"/>
        <v>0</v>
      </c>
      <c r="N8" s="54">
        <v>4</v>
      </c>
      <c r="O8" s="55"/>
      <c r="P8" s="55"/>
      <c r="Q8" s="55"/>
      <c r="R8" s="55"/>
      <c r="S8" s="49">
        <f t="shared" si="3"/>
        <v>1</v>
      </c>
      <c r="T8" s="50">
        <f t="shared" si="4"/>
        <v>0</v>
      </c>
      <c r="U8" s="54">
        <v>4</v>
      </c>
      <c r="V8" s="55"/>
      <c r="W8" s="55"/>
      <c r="X8" s="55"/>
      <c r="Y8" s="55"/>
      <c r="Z8" s="49">
        <f t="shared" si="5"/>
        <v>1</v>
      </c>
      <c r="AA8" s="50">
        <f t="shared" si="6"/>
        <v>0</v>
      </c>
      <c r="AB8" s="54">
        <v>2</v>
      </c>
      <c r="AC8" s="55"/>
      <c r="AD8" s="55"/>
      <c r="AE8" s="55">
        <v>2</v>
      </c>
      <c r="AF8" s="55"/>
      <c r="AG8" s="49">
        <f t="shared" si="7"/>
        <v>1</v>
      </c>
      <c r="AH8" s="50">
        <f t="shared" si="8"/>
        <v>0.5</v>
      </c>
      <c r="AI8" s="54"/>
      <c r="AJ8" s="55"/>
      <c r="AK8" s="55"/>
      <c r="AL8" s="55">
        <v>4</v>
      </c>
      <c r="AM8" s="55"/>
      <c r="AN8" s="49">
        <f t="shared" si="9"/>
        <v>1</v>
      </c>
      <c r="AO8" s="50">
        <f t="shared" si="10"/>
        <v>1</v>
      </c>
      <c r="AP8" s="54"/>
      <c r="AQ8" s="55"/>
      <c r="AR8" s="55"/>
      <c r="AS8" s="55">
        <v>4</v>
      </c>
      <c r="AT8" s="55"/>
      <c r="AU8" s="49">
        <f t="shared" si="11"/>
        <v>1</v>
      </c>
      <c r="AV8" s="50">
        <f t="shared" si="12"/>
        <v>1</v>
      </c>
      <c r="AW8" s="54"/>
      <c r="AX8" s="55"/>
      <c r="AY8" s="55"/>
      <c r="AZ8" s="55">
        <v>4</v>
      </c>
      <c r="BA8" s="55"/>
      <c r="BB8" s="49">
        <f t="shared" si="13"/>
        <v>1</v>
      </c>
      <c r="BC8" s="50">
        <f t="shared" si="14"/>
        <v>1</v>
      </c>
      <c r="BD8" s="54"/>
      <c r="BE8" s="55"/>
      <c r="BF8" s="55"/>
      <c r="BG8" s="55">
        <v>4</v>
      </c>
      <c r="BH8" s="55"/>
      <c r="BI8" s="49">
        <f t="shared" si="15"/>
        <v>1</v>
      </c>
      <c r="BJ8" s="50">
        <f t="shared" si="16"/>
        <v>1</v>
      </c>
      <c r="BK8" s="54"/>
      <c r="BL8" s="55"/>
      <c r="BM8" s="55"/>
      <c r="BN8" s="55">
        <v>4</v>
      </c>
      <c r="BO8" s="55"/>
      <c r="BP8" s="49">
        <f t="shared" si="17"/>
        <v>1</v>
      </c>
      <c r="BQ8" s="50">
        <f t="shared" si="18"/>
        <v>1</v>
      </c>
      <c r="BR8" s="54"/>
      <c r="BS8" s="55"/>
      <c r="BT8" s="55"/>
      <c r="BU8" s="55"/>
      <c r="BV8" s="55"/>
      <c r="BW8" s="49">
        <f t="shared" si="19"/>
        <v>0</v>
      </c>
      <c r="BX8" s="50">
        <f t="shared" si="20"/>
        <v>0</v>
      </c>
      <c r="BY8" s="54"/>
      <c r="BZ8" s="55"/>
      <c r="CA8" s="55"/>
      <c r="CB8" s="55"/>
      <c r="CC8" s="55"/>
      <c r="CD8" s="49">
        <f t="shared" si="21"/>
        <v>0</v>
      </c>
      <c r="CE8" s="50">
        <f t="shared" si="22"/>
        <v>0</v>
      </c>
      <c r="CF8" s="54"/>
      <c r="CG8" s="55"/>
      <c r="CH8" s="55"/>
      <c r="CI8" s="55"/>
      <c r="CJ8" s="55"/>
      <c r="CK8" s="49">
        <f t="shared" si="23"/>
        <v>0</v>
      </c>
      <c r="CL8" s="76">
        <f t="shared" si="24"/>
        <v>0</v>
      </c>
    </row>
    <row r="9" spans="1:90" s="52" customFormat="1" ht="14" x14ac:dyDescent="0.15">
      <c r="B9" s="47" t="s">
        <v>47</v>
      </c>
      <c r="C9" s="53">
        <f t="shared" si="0"/>
        <v>0</v>
      </c>
      <c r="D9" s="53"/>
      <c r="E9" s="53"/>
      <c r="F9" s="48"/>
      <c r="G9" s="54"/>
      <c r="H9" s="55"/>
      <c r="I9" s="55"/>
      <c r="J9" s="55"/>
      <c r="K9" s="55"/>
      <c r="L9" s="49" t="str">
        <f t="shared" si="1"/>
        <v/>
      </c>
      <c r="M9" s="50" t="str">
        <f t="shared" si="2"/>
        <v/>
      </c>
      <c r="N9" s="54"/>
      <c r="O9" s="55"/>
      <c r="P9" s="55"/>
      <c r="Q9" s="55"/>
      <c r="R9" s="55"/>
      <c r="S9" s="100" t="str">
        <f t="shared" si="3"/>
        <v/>
      </c>
      <c r="T9" s="50" t="str">
        <f t="shared" si="4"/>
        <v/>
      </c>
      <c r="U9" s="54"/>
      <c r="V9" s="55"/>
      <c r="W9" s="55"/>
      <c r="X9" s="55"/>
      <c r="Y9" s="55"/>
      <c r="Z9" s="100" t="str">
        <f t="shared" si="5"/>
        <v/>
      </c>
      <c r="AA9" s="101" t="str">
        <f t="shared" si="6"/>
        <v/>
      </c>
      <c r="AB9" s="54"/>
      <c r="AC9" s="55"/>
      <c r="AD9" s="55"/>
      <c r="AE9" s="55"/>
      <c r="AF9" s="55"/>
      <c r="AG9" s="100" t="str">
        <f t="shared" si="7"/>
        <v/>
      </c>
      <c r="AH9" s="50" t="str">
        <f t="shared" si="8"/>
        <v/>
      </c>
      <c r="AI9" s="54"/>
      <c r="AJ9" s="55"/>
      <c r="AK9" s="55"/>
      <c r="AL9" s="55"/>
      <c r="AM9" s="55"/>
      <c r="AN9" s="100" t="str">
        <f t="shared" si="9"/>
        <v/>
      </c>
      <c r="AO9" s="101" t="str">
        <f t="shared" si="10"/>
        <v/>
      </c>
      <c r="AP9" s="54"/>
      <c r="AQ9" s="55"/>
      <c r="AR9" s="55"/>
      <c r="AS9" s="55"/>
      <c r="AT9" s="55"/>
      <c r="AU9" s="49" t="str">
        <f t="shared" si="11"/>
        <v/>
      </c>
      <c r="AV9" s="50" t="str">
        <f t="shared" si="12"/>
        <v/>
      </c>
      <c r="AW9" s="54"/>
      <c r="AX9" s="55"/>
      <c r="AY9" s="55"/>
      <c r="AZ9" s="55"/>
      <c r="BA9" s="55"/>
      <c r="BB9" s="100" t="str">
        <f t="shared" si="13"/>
        <v/>
      </c>
      <c r="BC9" s="101" t="str">
        <f t="shared" si="14"/>
        <v/>
      </c>
      <c r="BD9" s="54"/>
      <c r="BE9" s="55"/>
      <c r="BF9" s="55"/>
      <c r="BG9" s="55"/>
      <c r="BH9" s="55"/>
      <c r="BI9" s="100" t="str">
        <f t="shared" si="15"/>
        <v/>
      </c>
      <c r="BJ9" s="50" t="str">
        <f t="shared" si="16"/>
        <v/>
      </c>
      <c r="BK9" s="54"/>
      <c r="BL9" s="55"/>
      <c r="BM9" s="55"/>
      <c r="BN9" s="55"/>
      <c r="BO9" s="55"/>
      <c r="BP9" s="100" t="str">
        <f t="shared" si="17"/>
        <v/>
      </c>
      <c r="BQ9" s="101" t="str">
        <f t="shared" si="18"/>
        <v/>
      </c>
      <c r="BR9" s="54"/>
      <c r="BS9" s="55"/>
      <c r="BT9" s="55"/>
      <c r="BU9" s="55"/>
      <c r="BV9" s="55"/>
      <c r="BW9" s="100" t="str">
        <f t="shared" si="19"/>
        <v/>
      </c>
      <c r="BX9" s="50" t="str">
        <f t="shared" si="20"/>
        <v/>
      </c>
      <c r="BY9" s="54"/>
      <c r="BZ9" s="55"/>
      <c r="CA9" s="55"/>
      <c r="CB9" s="55"/>
      <c r="CC9" s="55"/>
      <c r="CD9" s="100" t="str">
        <f t="shared" si="21"/>
        <v/>
      </c>
      <c r="CE9" s="101" t="str">
        <f t="shared" si="22"/>
        <v/>
      </c>
      <c r="CF9" s="54"/>
      <c r="CG9" s="55"/>
      <c r="CH9" s="55"/>
      <c r="CI9" s="55"/>
      <c r="CJ9" s="55"/>
      <c r="CK9" s="100" t="str">
        <f t="shared" si="23"/>
        <v/>
      </c>
      <c r="CL9" s="104" t="str">
        <f t="shared" si="24"/>
        <v/>
      </c>
    </row>
    <row r="10" spans="1:90" s="52" customFormat="1" ht="14" x14ac:dyDescent="0.15">
      <c r="B10" s="47" t="s">
        <v>48</v>
      </c>
      <c r="C10" s="53">
        <f t="shared" si="0"/>
        <v>2</v>
      </c>
      <c r="D10" s="53"/>
      <c r="E10" s="53"/>
      <c r="F10" s="48">
        <v>2</v>
      </c>
      <c r="G10" s="54">
        <v>2</v>
      </c>
      <c r="H10" s="55"/>
      <c r="I10" s="55"/>
      <c r="J10" s="55"/>
      <c r="K10" s="55"/>
      <c r="L10" s="59">
        <f t="shared" si="1"/>
        <v>1</v>
      </c>
      <c r="M10" s="60">
        <f t="shared" si="2"/>
        <v>0</v>
      </c>
      <c r="N10" s="55">
        <v>1</v>
      </c>
      <c r="O10" s="55"/>
      <c r="P10" s="55"/>
      <c r="Q10" s="55"/>
      <c r="R10" s="55">
        <v>1</v>
      </c>
      <c r="S10" s="56">
        <f t="shared" si="3"/>
        <v>0.5</v>
      </c>
      <c r="T10" s="50">
        <f t="shared" si="4"/>
        <v>0</v>
      </c>
      <c r="U10" s="54">
        <v>1</v>
      </c>
      <c r="V10" s="55"/>
      <c r="W10" s="55"/>
      <c r="X10" s="55"/>
      <c r="Y10" s="55">
        <v>1</v>
      </c>
      <c r="Z10" s="56">
        <f t="shared" si="5"/>
        <v>0.5</v>
      </c>
      <c r="AA10" s="57">
        <f t="shared" si="6"/>
        <v>0</v>
      </c>
      <c r="AB10" s="55">
        <v>1</v>
      </c>
      <c r="AC10" s="55"/>
      <c r="AD10" s="55"/>
      <c r="AE10" s="55"/>
      <c r="AF10" s="55">
        <v>1</v>
      </c>
      <c r="AG10" s="56">
        <f t="shared" si="7"/>
        <v>0.5</v>
      </c>
      <c r="AH10" s="50">
        <f t="shared" si="8"/>
        <v>0</v>
      </c>
      <c r="AI10" s="54"/>
      <c r="AJ10" s="55"/>
      <c r="AK10" s="55"/>
      <c r="AL10" s="55">
        <v>1</v>
      </c>
      <c r="AM10" s="55">
        <v>1</v>
      </c>
      <c r="AN10" s="56">
        <f t="shared" si="9"/>
        <v>0.5</v>
      </c>
      <c r="AO10" s="57">
        <f t="shared" si="10"/>
        <v>0.5</v>
      </c>
      <c r="AP10" s="54"/>
      <c r="AQ10" s="55"/>
      <c r="AR10" s="55"/>
      <c r="AS10" s="55">
        <v>1</v>
      </c>
      <c r="AT10" s="55">
        <v>1</v>
      </c>
      <c r="AU10" s="100">
        <f t="shared" si="11"/>
        <v>0.5</v>
      </c>
      <c r="AV10" s="50">
        <f t="shared" si="12"/>
        <v>0.5</v>
      </c>
      <c r="AW10" s="54"/>
      <c r="AX10" s="55"/>
      <c r="AY10" s="55"/>
      <c r="AZ10" s="55">
        <v>1</v>
      </c>
      <c r="BA10" s="55">
        <v>1</v>
      </c>
      <c r="BB10" s="56">
        <f t="shared" si="13"/>
        <v>0.5</v>
      </c>
      <c r="BC10" s="57">
        <f t="shared" si="14"/>
        <v>0.5</v>
      </c>
      <c r="BD10" s="55"/>
      <c r="BE10" s="55"/>
      <c r="BF10" s="55"/>
      <c r="BG10" s="55"/>
      <c r="BH10" s="55"/>
      <c r="BI10" s="56">
        <f t="shared" si="15"/>
        <v>0</v>
      </c>
      <c r="BJ10" s="50">
        <f t="shared" si="16"/>
        <v>0</v>
      </c>
      <c r="BK10" s="54"/>
      <c r="BL10" s="55"/>
      <c r="BM10" s="55"/>
      <c r="BN10" s="55"/>
      <c r="BO10" s="55"/>
      <c r="BP10" s="56">
        <f t="shared" si="17"/>
        <v>0</v>
      </c>
      <c r="BQ10" s="57">
        <f t="shared" si="18"/>
        <v>0</v>
      </c>
      <c r="BR10" s="55"/>
      <c r="BS10" s="55"/>
      <c r="BT10" s="55"/>
      <c r="BU10" s="55"/>
      <c r="BV10" s="55"/>
      <c r="BW10" s="56">
        <f t="shared" si="19"/>
        <v>0</v>
      </c>
      <c r="BX10" s="50">
        <f t="shared" si="20"/>
        <v>0</v>
      </c>
      <c r="BY10" s="54"/>
      <c r="BZ10" s="55"/>
      <c r="CA10" s="55"/>
      <c r="CB10" s="55"/>
      <c r="CC10" s="55"/>
      <c r="CD10" s="56">
        <f t="shared" si="21"/>
        <v>0</v>
      </c>
      <c r="CE10" s="57">
        <f t="shared" si="22"/>
        <v>0</v>
      </c>
      <c r="CF10" s="54"/>
      <c r="CG10" s="55"/>
      <c r="CH10" s="55"/>
      <c r="CI10" s="55"/>
      <c r="CJ10" s="55"/>
      <c r="CK10" s="56">
        <f t="shared" si="23"/>
        <v>0</v>
      </c>
      <c r="CL10" s="77">
        <f t="shared" si="24"/>
        <v>0</v>
      </c>
    </row>
    <row r="11" spans="1:90" s="52" customFormat="1" ht="14" x14ac:dyDescent="0.15">
      <c r="B11" s="47" t="s">
        <v>49</v>
      </c>
      <c r="C11" s="53">
        <f t="shared" si="0"/>
        <v>3</v>
      </c>
      <c r="D11" s="53"/>
      <c r="E11" s="53"/>
      <c r="F11" s="48">
        <v>3</v>
      </c>
      <c r="G11" s="54">
        <v>3</v>
      </c>
      <c r="H11" s="55"/>
      <c r="I11" s="55"/>
      <c r="J11" s="55"/>
      <c r="K11" s="55"/>
      <c r="L11" s="59">
        <f t="shared" si="1"/>
        <v>1</v>
      </c>
      <c r="M11" s="60">
        <f t="shared" si="2"/>
        <v>0</v>
      </c>
      <c r="N11" s="55">
        <v>3</v>
      </c>
      <c r="O11" s="55"/>
      <c r="P11" s="55"/>
      <c r="Q11" s="55"/>
      <c r="R11" s="55"/>
      <c r="S11" s="56">
        <f t="shared" si="3"/>
        <v>1</v>
      </c>
      <c r="T11" s="50">
        <f t="shared" si="4"/>
        <v>0</v>
      </c>
      <c r="U11" s="54">
        <v>3</v>
      </c>
      <c r="V11" s="55"/>
      <c r="W11" s="55"/>
      <c r="X11" s="55"/>
      <c r="Y11" s="55"/>
      <c r="Z11" s="59">
        <f t="shared" si="5"/>
        <v>1</v>
      </c>
      <c r="AA11" s="60">
        <f t="shared" si="6"/>
        <v>0</v>
      </c>
      <c r="AB11" s="55">
        <v>2</v>
      </c>
      <c r="AC11" s="55"/>
      <c r="AD11" s="55"/>
      <c r="AE11" s="55">
        <v>1</v>
      </c>
      <c r="AF11" s="55"/>
      <c r="AG11" s="56">
        <f t="shared" si="7"/>
        <v>1</v>
      </c>
      <c r="AH11" s="50">
        <f t="shared" si="8"/>
        <v>0.33333333333333331</v>
      </c>
      <c r="AI11" s="54"/>
      <c r="AJ11" s="55"/>
      <c r="AK11" s="55"/>
      <c r="AL11" s="55">
        <v>3</v>
      </c>
      <c r="AM11" s="55"/>
      <c r="AN11" s="59">
        <f t="shared" si="9"/>
        <v>1</v>
      </c>
      <c r="AO11" s="60">
        <f t="shared" si="10"/>
        <v>1</v>
      </c>
      <c r="AP11" s="55"/>
      <c r="AQ11" s="55"/>
      <c r="AR11" s="55"/>
      <c r="AS11" s="55">
        <v>3</v>
      </c>
      <c r="AT11" s="55"/>
      <c r="AU11" s="56">
        <f t="shared" si="11"/>
        <v>1</v>
      </c>
      <c r="AV11" s="50">
        <f t="shared" si="12"/>
        <v>1</v>
      </c>
      <c r="AW11" s="54"/>
      <c r="AX11" s="55"/>
      <c r="AY11" s="55"/>
      <c r="AZ11" s="55"/>
      <c r="BA11" s="55"/>
      <c r="BB11" s="59">
        <f t="shared" si="13"/>
        <v>0</v>
      </c>
      <c r="BC11" s="60">
        <f t="shared" si="14"/>
        <v>0</v>
      </c>
      <c r="BD11" s="55"/>
      <c r="BE11" s="55"/>
      <c r="BF11" s="55"/>
      <c r="BG11" s="55"/>
      <c r="BH11" s="55"/>
      <c r="BI11" s="56">
        <f t="shared" si="15"/>
        <v>0</v>
      </c>
      <c r="BJ11" s="50">
        <f t="shared" si="16"/>
        <v>0</v>
      </c>
      <c r="BK11" s="54"/>
      <c r="BL11" s="55"/>
      <c r="BM11" s="55"/>
      <c r="BN11" s="55"/>
      <c r="BO11" s="55"/>
      <c r="BP11" s="59">
        <f t="shared" si="17"/>
        <v>0</v>
      </c>
      <c r="BQ11" s="60">
        <f t="shared" si="18"/>
        <v>0</v>
      </c>
      <c r="BR11" s="55"/>
      <c r="BS11" s="55"/>
      <c r="BT11" s="55"/>
      <c r="BU11" s="55"/>
      <c r="BV11" s="55"/>
      <c r="BW11" s="56">
        <f t="shared" si="19"/>
        <v>0</v>
      </c>
      <c r="BX11" s="50">
        <f t="shared" si="20"/>
        <v>0</v>
      </c>
      <c r="BY11" s="54"/>
      <c r="BZ11" s="55"/>
      <c r="CA11" s="55"/>
      <c r="CB11" s="55"/>
      <c r="CC11" s="55"/>
      <c r="CD11" s="59">
        <f t="shared" si="21"/>
        <v>0</v>
      </c>
      <c r="CE11" s="60">
        <f t="shared" si="22"/>
        <v>0</v>
      </c>
      <c r="CF11" s="54"/>
      <c r="CG11" s="55"/>
      <c r="CH11" s="55"/>
      <c r="CI11" s="55"/>
      <c r="CJ11" s="55"/>
      <c r="CK11" s="59">
        <f t="shared" si="23"/>
        <v>0</v>
      </c>
      <c r="CL11" s="78">
        <f t="shared" si="24"/>
        <v>0</v>
      </c>
    </row>
    <row r="12" spans="1:90" s="52" customFormat="1" ht="14" x14ac:dyDescent="0.15">
      <c r="B12" s="47" t="s">
        <v>68</v>
      </c>
      <c r="C12" s="53">
        <f>F12+D12+E12</f>
        <v>3</v>
      </c>
      <c r="D12" s="53"/>
      <c r="E12" s="53"/>
      <c r="F12" s="48">
        <v>3</v>
      </c>
      <c r="G12" s="54">
        <v>3</v>
      </c>
      <c r="H12" s="55"/>
      <c r="I12" s="55"/>
      <c r="J12" s="55"/>
      <c r="K12" s="55"/>
      <c r="L12" s="59">
        <f>IF($F12="","",((G12+H12+I12+J12)/$F12))</f>
        <v>1</v>
      </c>
      <c r="M12" s="60">
        <f>IF($F12="","",(J12/$F12))</f>
        <v>0</v>
      </c>
      <c r="N12" s="55">
        <v>3</v>
      </c>
      <c r="O12" s="55"/>
      <c r="P12" s="55"/>
      <c r="Q12" s="55"/>
      <c r="R12" s="55"/>
      <c r="S12" s="56">
        <f>IF($F12="","",((N12+O12+P12+Q12)/$F12))</f>
        <v>1</v>
      </c>
      <c r="T12" s="50">
        <f>IF($F12="","",(Q12/$F12))</f>
        <v>0</v>
      </c>
      <c r="U12" s="54">
        <v>3</v>
      </c>
      <c r="V12" s="55"/>
      <c r="W12" s="55"/>
      <c r="X12" s="55"/>
      <c r="Y12" s="55"/>
      <c r="Z12" s="59">
        <f>IF($F12="","",((U12+V12+W12+X12)/$F12))</f>
        <v>1</v>
      </c>
      <c r="AA12" s="60">
        <f>IF($F12="","",(X12/$F12))</f>
        <v>0</v>
      </c>
      <c r="AB12" s="55">
        <v>1</v>
      </c>
      <c r="AC12" s="55"/>
      <c r="AD12" s="55">
        <v>1</v>
      </c>
      <c r="AE12" s="55"/>
      <c r="AF12" s="55">
        <v>1</v>
      </c>
      <c r="AG12" s="56">
        <f>IF($F12="","",((AB12+AC12+AD12+AE12)/$F12))</f>
        <v>0.66666666666666663</v>
      </c>
      <c r="AH12" s="50">
        <f>IF($F12="","",(AE12/$F12))</f>
        <v>0</v>
      </c>
      <c r="AI12" s="54">
        <v>1</v>
      </c>
      <c r="AJ12" s="55"/>
      <c r="AK12" s="55"/>
      <c r="AL12" s="55">
        <v>1</v>
      </c>
      <c r="AM12" s="55">
        <v>1</v>
      </c>
      <c r="AN12" s="59">
        <f>IF($F12="","",((AI12+AJ12+AK12+AL12)/$F12))</f>
        <v>0.66666666666666663</v>
      </c>
      <c r="AO12" s="60">
        <f>IF($F12="","",(AL12/$F12))</f>
        <v>0.33333333333333331</v>
      </c>
      <c r="AP12" s="55"/>
      <c r="AQ12" s="55"/>
      <c r="AR12" s="55"/>
      <c r="AS12" s="55"/>
      <c r="AT12" s="55"/>
      <c r="AU12" s="56">
        <f>IF($F12="","",((AP12+AQ12+AR12+AS12)/$F12))</f>
        <v>0</v>
      </c>
      <c r="AV12" s="50">
        <f>IF($F12="","",(AS12/$F12))</f>
        <v>0</v>
      </c>
      <c r="AW12" s="54"/>
      <c r="AX12" s="55"/>
      <c r="AY12" s="55"/>
      <c r="AZ12" s="55"/>
      <c r="BA12" s="55"/>
      <c r="BB12" s="59">
        <f>IF($F12="","",((AW12+AX12+AY12+AZ12)/$F12))</f>
        <v>0</v>
      </c>
      <c r="BC12" s="60">
        <f>IF($F12="","",(AZ12/$F12))</f>
        <v>0</v>
      </c>
      <c r="BD12" s="55"/>
      <c r="BE12" s="55"/>
      <c r="BF12" s="55"/>
      <c r="BG12" s="55"/>
      <c r="BH12" s="55"/>
      <c r="BI12" s="56">
        <f>IF($F12="","",((BD12+BE12+BF12+BG12)/$F12))</f>
        <v>0</v>
      </c>
      <c r="BJ12" s="50">
        <f>IF($F12="","",(BG12/$F12))</f>
        <v>0</v>
      </c>
      <c r="BK12" s="54"/>
      <c r="BL12" s="55"/>
      <c r="BM12" s="55"/>
      <c r="BN12" s="55"/>
      <c r="BO12" s="55"/>
      <c r="BP12" s="59">
        <f>IF($F12="","",((BK12+BL12+BM12+BN12)/$F12))</f>
        <v>0</v>
      </c>
      <c r="BQ12" s="60">
        <f>IF($F12="","",(BN12/$F12))</f>
        <v>0</v>
      </c>
      <c r="BR12" s="55"/>
      <c r="BS12" s="55"/>
      <c r="BT12" s="55"/>
      <c r="BU12" s="55"/>
      <c r="BV12" s="55"/>
      <c r="BW12" s="56">
        <f>IF($F12="","",((BR12+BS12+BT12+BU12)/$F12))</f>
        <v>0</v>
      </c>
      <c r="BX12" s="50">
        <f>IF($F12="","",(BU12/$F12))</f>
        <v>0</v>
      </c>
      <c r="BY12" s="54"/>
      <c r="BZ12" s="55"/>
      <c r="CA12" s="55"/>
      <c r="CB12" s="55"/>
      <c r="CC12" s="55"/>
      <c r="CD12" s="59">
        <f t="shared" si="21"/>
        <v>0</v>
      </c>
      <c r="CE12" s="60">
        <f t="shared" si="22"/>
        <v>0</v>
      </c>
      <c r="CF12" s="54"/>
      <c r="CG12" s="55"/>
      <c r="CH12" s="55"/>
      <c r="CI12" s="55"/>
      <c r="CJ12" s="55"/>
      <c r="CK12" s="59">
        <f t="shared" si="23"/>
        <v>0</v>
      </c>
      <c r="CL12" s="78">
        <f t="shared" si="24"/>
        <v>0</v>
      </c>
    </row>
    <row r="13" spans="1:90" s="52" customFormat="1" ht="14" x14ac:dyDescent="0.15">
      <c r="B13" s="47" t="s">
        <v>70</v>
      </c>
      <c r="C13" s="53">
        <v>0</v>
      </c>
      <c r="D13" s="53"/>
      <c r="E13" s="53"/>
      <c r="F13" s="48">
        <v>0</v>
      </c>
      <c r="G13" s="65"/>
      <c r="H13" s="66"/>
      <c r="I13" s="66"/>
      <c r="J13" s="66"/>
      <c r="K13" s="66"/>
      <c r="L13" s="68"/>
      <c r="M13" s="69"/>
      <c r="N13" s="55"/>
      <c r="O13" s="55"/>
      <c r="P13" s="55"/>
      <c r="Q13" s="55"/>
      <c r="R13" s="55"/>
      <c r="S13" s="56"/>
      <c r="T13" s="50"/>
      <c r="U13" s="54"/>
      <c r="V13" s="55"/>
      <c r="W13" s="55"/>
      <c r="X13" s="55"/>
      <c r="Y13" s="55"/>
      <c r="Z13" s="59"/>
      <c r="AA13" s="60"/>
      <c r="AB13" s="55"/>
      <c r="AC13" s="55"/>
      <c r="AD13" s="55"/>
      <c r="AE13" s="55"/>
      <c r="AF13" s="55"/>
      <c r="AG13" s="56"/>
      <c r="AH13" s="50"/>
      <c r="AI13" s="54"/>
      <c r="AJ13" s="55"/>
      <c r="AK13" s="55"/>
      <c r="AL13" s="55"/>
      <c r="AM13" s="55"/>
      <c r="AN13" s="59"/>
      <c r="AO13" s="60"/>
      <c r="AP13" s="55"/>
      <c r="AQ13" s="55"/>
      <c r="AR13" s="55"/>
      <c r="AS13" s="55"/>
      <c r="AT13" s="55"/>
      <c r="AU13" s="56"/>
      <c r="AV13" s="50"/>
      <c r="AW13" s="54"/>
      <c r="AX13" s="55"/>
      <c r="AY13" s="55"/>
      <c r="AZ13" s="55"/>
      <c r="BA13" s="55"/>
      <c r="BB13" s="59"/>
      <c r="BC13" s="60"/>
      <c r="BD13" s="55"/>
      <c r="BE13" s="55"/>
      <c r="BF13" s="55"/>
      <c r="BG13" s="55"/>
      <c r="BH13" s="55"/>
      <c r="BI13" s="56"/>
      <c r="BJ13" s="50"/>
      <c r="BK13" s="54"/>
      <c r="BL13" s="55"/>
      <c r="BM13" s="55"/>
      <c r="BN13" s="55"/>
      <c r="BO13" s="55"/>
      <c r="BP13" s="59"/>
      <c r="BQ13" s="60"/>
      <c r="BR13" s="55"/>
      <c r="BS13" s="55"/>
      <c r="BT13" s="55"/>
      <c r="BU13" s="55"/>
      <c r="BV13" s="55"/>
      <c r="BW13" s="56"/>
      <c r="BX13" s="50"/>
      <c r="BY13" s="54"/>
      <c r="BZ13" s="55"/>
      <c r="CA13" s="55"/>
      <c r="CB13" s="55"/>
      <c r="CC13" s="55"/>
      <c r="CD13" s="59"/>
      <c r="CE13" s="60"/>
      <c r="CF13" s="54"/>
      <c r="CG13" s="55"/>
      <c r="CH13" s="55"/>
      <c r="CI13" s="55"/>
      <c r="CJ13" s="55"/>
      <c r="CK13" s="56"/>
      <c r="CL13" s="77"/>
    </row>
    <row r="14" spans="1:90" s="52" customFormat="1" ht="14" x14ac:dyDescent="0.15">
      <c r="B14" s="47" t="s">
        <v>72</v>
      </c>
      <c r="C14" s="53">
        <v>0</v>
      </c>
      <c r="D14" s="53"/>
      <c r="E14" s="53"/>
      <c r="F14" s="48">
        <v>0</v>
      </c>
      <c r="G14" s="65"/>
      <c r="H14" s="66"/>
      <c r="I14" s="66"/>
      <c r="J14" s="66"/>
      <c r="K14" s="66"/>
      <c r="L14" s="68"/>
      <c r="M14" s="69"/>
      <c r="N14" s="55"/>
      <c r="O14" s="55"/>
      <c r="P14" s="55"/>
      <c r="Q14" s="55"/>
      <c r="R14" s="55"/>
      <c r="S14" s="56"/>
      <c r="T14" s="50"/>
      <c r="U14" s="54"/>
      <c r="V14" s="55"/>
      <c r="W14" s="55"/>
      <c r="X14" s="55"/>
      <c r="Y14" s="55"/>
      <c r="Z14" s="59"/>
      <c r="AA14" s="60"/>
      <c r="AB14" s="55"/>
      <c r="AC14" s="55"/>
      <c r="AD14" s="55"/>
      <c r="AE14" s="55"/>
      <c r="AF14" s="55"/>
      <c r="AG14" s="56"/>
      <c r="AH14" s="50"/>
      <c r="AI14" s="54"/>
      <c r="AJ14" s="55"/>
      <c r="AK14" s="55"/>
      <c r="AL14" s="55"/>
      <c r="AM14" s="55"/>
      <c r="AN14" s="59"/>
      <c r="AO14" s="60"/>
      <c r="AP14" s="55"/>
      <c r="AQ14" s="55"/>
      <c r="AR14" s="55"/>
      <c r="AS14" s="55"/>
      <c r="AT14" s="55"/>
      <c r="AU14" s="56"/>
      <c r="AV14" s="50"/>
      <c r="AW14" s="54"/>
      <c r="AX14" s="55"/>
      <c r="AY14" s="55"/>
      <c r="AZ14" s="55"/>
      <c r="BA14" s="55"/>
      <c r="BB14" s="59"/>
      <c r="BC14" s="60"/>
      <c r="BD14" s="55"/>
      <c r="BE14" s="55"/>
      <c r="BF14" s="55"/>
      <c r="BG14" s="55"/>
      <c r="BH14" s="55"/>
      <c r="BI14" s="56"/>
      <c r="BJ14" s="50"/>
      <c r="BK14" s="54"/>
      <c r="BL14" s="55"/>
      <c r="BM14" s="55"/>
      <c r="BN14" s="55"/>
      <c r="BO14" s="55"/>
      <c r="BP14" s="59"/>
      <c r="BQ14" s="60"/>
      <c r="BR14" s="55"/>
      <c r="BS14" s="55"/>
      <c r="BT14" s="55"/>
      <c r="BU14" s="55"/>
      <c r="BV14" s="55"/>
      <c r="BW14" s="56"/>
      <c r="BX14" s="50"/>
      <c r="BY14" s="54"/>
      <c r="BZ14" s="55"/>
      <c r="CA14" s="55"/>
      <c r="CB14" s="55"/>
      <c r="CC14" s="55"/>
      <c r="CD14" s="56"/>
      <c r="CE14" s="60"/>
      <c r="CF14" s="79"/>
      <c r="CG14" s="74"/>
      <c r="CH14" s="74"/>
      <c r="CI14" s="74"/>
      <c r="CJ14" s="74"/>
      <c r="CK14" s="75"/>
      <c r="CL14" s="102"/>
    </row>
    <row r="15" spans="1:90" s="52" customFormat="1" ht="14" x14ac:dyDescent="0.15">
      <c r="B15" s="47" t="s">
        <v>73</v>
      </c>
      <c r="C15" s="53">
        <v>0</v>
      </c>
      <c r="D15" s="53"/>
      <c r="E15" s="53"/>
      <c r="F15" s="48">
        <v>0</v>
      </c>
      <c r="G15" s="95"/>
      <c r="H15" s="96"/>
      <c r="I15" s="96"/>
      <c r="J15" s="96"/>
      <c r="K15" s="96"/>
      <c r="L15" s="97"/>
      <c r="M15" s="98"/>
      <c r="N15" s="55"/>
      <c r="O15" s="55"/>
      <c r="P15" s="55"/>
      <c r="Q15" s="55"/>
      <c r="R15" s="55"/>
      <c r="S15" s="56"/>
      <c r="T15" s="50"/>
      <c r="U15" s="83"/>
      <c r="V15" s="84"/>
      <c r="W15" s="84"/>
      <c r="X15" s="84"/>
      <c r="Y15" s="84"/>
      <c r="Z15" s="85"/>
      <c r="AA15" s="86"/>
      <c r="AB15" s="55"/>
      <c r="AC15" s="55"/>
      <c r="AD15" s="55"/>
      <c r="AE15" s="55"/>
      <c r="AF15" s="55"/>
      <c r="AG15" s="56"/>
      <c r="AH15" s="50"/>
      <c r="AI15" s="83"/>
      <c r="AJ15" s="84"/>
      <c r="AK15" s="84"/>
      <c r="AL15" s="84"/>
      <c r="AM15" s="84"/>
      <c r="AN15" s="85"/>
      <c r="AO15" s="86"/>
      <c r="AP15" s="55"/>
      <c r="AQ15" s="55"/>
      <c r="AR15" s="55"/>
      <c r="AS15" s="55"/>
      <c r="AT15" s="55"/>
      <c r="AU15" s="56"/>
      <c r="AV15" s="50"/>
      <c r="AW15" s="83"/>
      <c r="AX15" s="84"/>
      <c r="AY15" s="84"/>
      <c r="AZ15" s="84"/>
      <c r="BA15" s="84"/>
      <c r="BB15" s="85"/>
      <c r="BC15" s="86"/>
      <c r="BD15" s="55"/>
      <c r="BE15" s="55"/>
      <c r="BF15" s="55"/>
      <c r="BG15" s="55"/>
      <c r="BH15" s="55"/>
      <c r="BI15" s="56"/>
      <c r="BJ15" s="50"/>
      <c r="BK15" s="83"/>
      <c r="BL15" s="84"/>
      <c r="BM15" s="84"/>
      <c r="BN15" s="84"/>
      <c r="BO15" s="84"/>
      <c r="BP15" s="85"/>
      <c r="BQ15" s="86"/>
      <c r="BR15" s="55"/>
      <c r="BS15" s="55"/>
      <c r="BT15" s="55"/>
      <c r="BU15" s="55"/>
      <c r="BV15" s="55"/>
      <c r="BW15" s="56"/>
      <c r="BX15" s="49"/>
      <c r="BY15" s="65"/>
      <c r="BZ15" s="66"/>
      <c r="CA15" s="66"/>
      <c r="CB15" s="66"/>
      <c r="CC15" s="66"/>
      <c r="CD15" s="67"/>
      <c r="CE15" s="92"/>
      <c r="CF15" s="55"/>
      <c r="CG15" s="55"/>
      <c r="CH15" s="55"/>
      <c r="CI15" s="55"/>
      <c r="CJ15" s="55"/>
      <c r="CK15" s="56"/>
      <c r="CL15" s="91"/>
    </row>
    <row r="16" spans="1:90" s="52" customFormat="1" ht="14" x14ac:dyDescent="0.15">
      <c r="B16" s="47" t="s">
        <v>74</v>
      </c>
      <c r="C16" s="53">
        <v>1</v>
      </c>
      <c r="D16" s="53"/>
      <c r="E16" s="53"/>
      <c r="F16" s="48">
        <f>C16-D16-E16</f>
        <v>1</v>
      </c>
      <c r="G16" s="54">
        <v>1</v>
      </c>
      <c r="H16" s="55"/>
      <c r="I16" s="55"/>
      <c r="J16" s="55"/>
      <c r="K16" s="55"/>
      <c r="L16" s="59">
        <f>IF($F16="","",((G16+H16+I16+J16)/$F16))</f>
        <v>1</v>
      </c>
      <c r="M16" s="60">
        <f>IF($F16="","",(J16/$F16))</f>
        <v>0</v>
      </c>
      <c r="N16" s="81"/>
      <c r="O16" s="55"/>
      <c r="P16" s="55"/>
      <c r="Q16" s="55"/>
      <c r="R16" s="55"/>
      <c r="S16" s="56"/>
      <c r="T16" s="50"/>
      <c r="U16" s="93"/>
      <c r="V16" s="70"/>
      <c r="W16" s="70"/>
      <c r="X16" s="70"/>
      <c r="Y16" s="70"/>
      <c r="Z16" s="71"/>
      <c r="AA16" s="99"/>
      <c r="AB16" s="81"/>
      <c r="AC16" s="55"/>
      <c r="AD16" s="55"/>
      <c r="AE16" s="55"/>
      <c r="AF16" s="55"/>
      <c r="AG16" s="56"/>
      <c r="AH16" s="50"/>
      <c r="AI16" s="93"/>
      <c r="AJ16" s="70"/>
      <c r="AK16" s="70"/>
      <c r="AL16" s="70"/>
      <c r="AM16" s="70"/>
      <c r="AN16" s="71"/>
      <c r="AO16" s="99"/>
      <c r="AP16" s="81"/>
      <c r="AQ16" s="55"/>
      <c r="AR16" s="55"/>
      <c r="AS16" s="55"/>
      <c r="AT16" s="55"/>
      <c r="AU16" s="56"/>
      <c r="AV16" s="50"/>
      <c r="AW16" s="93"/>
      <c r="AX16" s="70"/>
      <c r="AY16" s="70"/>
      <c r="AZ16" s="70"/>
      <c r="BA16" s="70"/>
      <c r="BB16" s="71"/>
      <c r="BC16" s="99"/>
      <c r="BD16" s="81"/>
      <c r="BE16" s="55"/>
      <c r="BF16" s="55"/>
      <c r="BG16" s="55"/>
      <c r="BH16" s="55"/>
      <c r="BI16" s="56"/>
      <c r="BJ16" s="50"/>
      <c r="BK16" s="93"/>
      <c r="BL16" s="70"/>
      <c r="BM16" s="70"/>
      <c r="BN16" s="70"/>
      <c r="BO16" s="70"/>
      <c r="BP16" s="71"/>
      <c r="BQ16" s="99"/>
      <c r="BR16" s="81"/>
      <c r="BS16" s="55"/>
      <c r="BT16" s="55"/>
      <c r="BU16" s="55"/>
      <c r="BV16" s="55"/>
      <c r="BW16" s="56"/>
      <c r="BX16" s="49"/>
      <c r="BY16" s="93"/>
      <c r="BZ16" s="70"/>
      <c r="CA16" s="70"/>
      <c r="CB16" s="70"/>
      <c r="CC16" s="70"/>
      <c r="CD16" s="94"/>
      <c r="CE16" s="99"/>
      <c r="CF16" s="81"/>
      <c r="CG16" s="55"/>
      <c r="CH16" s="55"/>
      <c r="CI16" s="55"/>
      <c r="CJ16" s="55"/>
      <c r="CK16" s="56"/>
      <c r="CL16" s="91"/>
    </row>
    <row r="19" spans="2:90" s="36" customFormat="1" ht="16" customHeight="1" x14ac:dyDescent="0.15">
      <c r="B19" s="36" t="str">
        <f>"Transfer Retention - "&amp;$A$1</f>
        <v>Transfer Retention - American Indian or Alaska Native</v>
      </c>
    </row>
    <row r="20" spans="2:90" s="36" customFormat="1" ht="16.25" customHeight="1" x14ac:dyDescent="0.15">
      <c r="B20" s="145" t="s">
        <v>7</v>
      </c>
      <c r="C20" s="147" t="s">
        <v>9</v>
      </c>
      <c r="D20" s="147" t="s">
        <v>0</v>
      </c>
      <c r="E20" s="147" t="s">
        <v>8</v>
      </c>
      <c r="F20" s="37"/>
      <c r="G20" s="149" t="s">
        <v>1</v>
      </c>
      <c r="H20" s="150"/>
      <c r="I20" s="150"/>
      <c r="J20" s="150"/>
      <c r="K20" s="150"/>
      <c r="L20" s="150"/>
      <c r="M20" s="155"/>
      <c r="N20" s="139" t="s">
        <v>11</v>
      </c>
      <c r="O20" s="140"/>
      <c r="P20" s="140"/>
      <c r="Q20" s="140"/>
      <c r="R20" s="140"/>
      <c r="S20" s="140"/>
      <c r="T20" s="153"/>
      <c r="U20" s="142" t="s">
        <v>12</v>
      </c>
      <c r="V20" s="140"/>
      <c r="W20" s="140"/>
      <c r="X20" s="140"/>
      <c r="Y20" s="140"/>
      <c r="Z20" s="140"/>
      <c r="AA20" s="152"/>
      <c r="AB20" s="139" t="s">
        <v>13</v>
      </c>
      <c r="AC20" s="140"/>
      <c r="AD20" s="140"/>
      <c r="AE20" s="140"/>
      <c r="AF20" s="140"/>
      <c r="AG20" s="140"/>
      <c r="AH20" s="153"/>
      <c r="AI20" s="142" t="s">
        <v>14</v>
      </c>
      <c r="AJ20" s="140"/>
      <c r="AK20" s="140"/>
      <c r="AL20" s="140"/>
      <c r="AM20" s="140"/>
      <c r="AN20" s="140"/>
      <c r="AO20" s="152"/>
      <c r="AP20" s="139" t="s">
        <v>15</v>
      </c>
      <c r="AQ20" s="140"/>
      <c r="AR20" s="140"/>
      <c r="AS20" s="140"/>
      <c r="AT20" s="140"/>
      <c r="AU20" s="140"/>
      <c r="AV20" s="154"/>
      <c r="AW20" s="139" t="s">
        <v>28</v>
      </c>
      <c r="AX20" s="140"/>
      <c r="AY20" s="140"/>
      <c r="AZ20" s="140"/>
      <c r="BA20" s="140"/>
      <c r="BB20" s="140"/>
      <c r="BC20" s="154"/>
      <c r="BD20" s="139" t="s">
        <v>29</v>
      </c>
      <c r="BE20" s="140"/>
      <c r="BF20" s="140"/>
      <c r="BG20" s="140"/>
      <c r="BH20" s="140"/>
      <c r="BI20" s="140"/>
      <c r="BJ20" s="154"/>
      <c r="BK20" s="139" t="s">
        <v>30</v>
      </c>
      <c r="BL20" s="140"/>
      <c r="BM20" s="140"/>
      <c r="BN20" s="140"/>
      <c r="BO20" s="140"/>
      <c r="BP20" s="140"/>
      <c r="BQ20" s="154"/>
      <c r="BR20" s="139" t="s">
        <v>32</v>
      </c>
      <c r="BS20" s="140"/>
      <c r="BT20" s="140"/>
      <c r="BU20" s="140"/>
      <c r="BV20" s="140"/>
      <c r="BW20" s="140"/>
      <c r="BX20" s="154"/>
      <c r="BY20" s="139" t="s">
        <v>69</v>
      </c>
      <c r="BZ20" s="140"/>
      <c r="CA20" s="140"/>
      <c r="CB20" s="140"/>
      <c r="CC20" s="140"/>
      <c r="CD20" s="140"/>
      <c r="CE20" s="154"/>
      <c r="CF20" s="139" t="s">
        <v>71</v>
      </c>
      <c r="CG20" s="140"/>
      <c r="CH20" s="140"/>
      <c r="CI20" s="140"/>
      <c r="CJ20" s="140"/>
      <c r="CK20" s="140"/>
      <c r="CL20" s="154"/>
    </row>
    <row r="21" spans="2:90" s="36" customFormat="1" ht="118" x14ac:dyDescent="0.15">
      <c r="B21" s="146"/>
      <c r="C21" s="148"/>
      <c r="D21" s="148"/>
      <c r="E21" s="148"/>
      <c r="F21" s="38" t="s">
        <v>10</v>
      </c>
      <c r="G21" s="39" t="s">
        <v>2</v>
      </c>
      <c r="H21" s="40" t="s">
        <v>4</v>
      </c>
      <c r="I21" s="40" t="s">
        <v>3</v>
      </c>
      <c r="J21" s="40" t="s">
        <v>17</v>
      </c>
      <c r="K21" s="40" t="s">
        <v>5</v>
      </c>
      <c r="L21" s="40" t="s">
        <v>6</v>
      </c>
      <c r="M21" s="41" t="s">
        <v>16</v>
      </c>
      <c r="N21" s="42" t="s">
        <v>2</v>
      </c>
      <c r="O21" s="43" t="s">
        <v>4</v>
      </c>
      <c r="P21" s="43" t="s">
        <v>3</v>
      </c>
      <c r="Q21" s="43" t="s">
        <v>17</v>
      </c>
      <c r="R21" s="43" t="s">
        <v>5</v>
      </c>
      <c r="S21" s="43" t="s">
        <v>6</v>
      </c>
      <c r="T21" s="44" t="s">
        <v>16</v>
      </c>
      <c r="U21" s="45" t="s">
        <v>2</v>
      </c>
      <c r="V21" s="43" t="s">
        <v>4</v>
      </c>
      <c r="W21" s="43" t="s">
        <v>3</v>
      </c>
      <c r="X21" s="43" t="s">
        <v>17</v>
      </c>
      <c r="Y21" s="43" t="s">
        <v>5</v>
      </c>
      <c r="Z21" s="43" t="s">
        <v>6</v>
      </c>
      <c r="AA21" s="46" t="s">
        <v>16</v>
      </c>
      <c r="AB21" s="42" t="s">
        <v>2</v>
      </c>
      <c r="AC21" s="43" t="s">
        <v>4</v>
      </c>
      <c r="AD21" s="43" t="s">
        <v>3</v>
      </c>
      <c r="AE21" s="43" t="s">
        <v>17</v>
      </c>
      <c r="AF21" s="43" t="s">
        <v>5</v>
      </c>
      <c r="AG21" s="43" t="s">
        <v>6</v>
      </c>
      <c r="AH21" s="44" t="s">
        <v>16</v>
      </c>
      <c r="AI21" s="45" t="s">
        <v>2</v>
      </c>
      <c r="AJ21" s="43" t="s">
        <v>4</v>
      </c>
      <c r="AK21" s="43" t="s">
        <v>3</v>
      </c>
      <c r="AL21" s="43" t="s">
        <v>17</v>
      </c>
      <c r="AM21" s="43" t="s">
        <v>5</v>
      </c>
      <c r="AN21" s="43" t="s">
        <v>6</v>
      </c>
      <c r="AO21" s="46" t="s">
        <v>16</v>
      </c>
      <c r="AP21" s="42" t="s">
        <v>2</v>
      </c>
      <c r="AQ21" s="43" t="s">
        <v>4</v>
      </c>
      <c r="AR21" s="43" t="s">
        <v>3</v>
      </c>
      <c r="AS21" s="43" t="s">
        <v>17</v>
      </c>
      <c r="AT21" s="43" t="s">
        <v>5</v>
      </c>
      <c r="AU21" s="43" t="s">
        <v>6</v>
      </c>
      <c r="AV21" s="43" t="s">
        <v>16</v>
      </c>
      <c r="AW21" s="42" t="s">
        <v>2</v>
      </c>
      <c r="AX21" s="43" t="s">
        <v>4</v>
      </c>
      <c r="AY21" s="43" t="s">
        <v>3</v>
      </c>
      <c r="AZ21" s="43" t="s">
        <v>17</v>
      </c>
      <c r="BA21" s="43" t="s">
        <v>5</v>
      </c>
      <c r="BB21" s="43" t="s">
        <v>6</v>
      </c>
      <c r="BC21" s="43" t="s">
        <v>16</v>
      </c>
      <c r="BD21" s="42" t="s">
        <v>2</v>
      </c>
      <c r="BE21" s="43" t="s">
        <v>4</v>
      </c>
      <c r="BF21" s="43" t="s">
        <v>3</v>
      </c>
      <c r="BG21" s="43" t="s">
        <v>17</v>
      </c>
      <c r="BH21" s="43" t="s">
        <v>5</v>
      </c>
      <c r="BI21" s="43" t="s">
        <v>6</v>
      </c>
      <c r="BJ21" s="43" t="s">
        <v>16</v>
      </c>
      <c r="BK21" s="42" t="s">
        <v>2</v>
      </c>
      <c r="BL21" s="43" t="s">
        <v>4</v>
      </c>
      <c r="BM21" s="43" t="s">
        <v>3</v>
      </c>
      <c r="BN21" s="43" t="s">
        <v>17</v>
      </c>
      <c r="BO21" s="43" t="s">
        <v>5</v>
      </c>
      <c r="BP21" s="43" t="s">
        <v>6</v>
      </c>
      <c r="BQ21" s="43" t="s">
        <v>16</v>
      </c>
      <c r="BR21" s="42" t="s">
        <v>2</v>
      </c>
      <c r="BS21" s="43" t="s">
        <v>4</v>
      </c>
      <c r="BT21" s="43" t="s">
        <v>3</v>
      </c>
      <c r="BU21" s="43" t="s">
        <v>17</v>
      </c>
      <c r="BV21" s="43" t="s">
        <v>5</v>
      </c>
      <c r="BW21" s="43" t="s">
        <v>6</v>
      </c>
      <c r="BX21" s="43" t="s">
        <v>16</v>
      </c>
      <c r="BY21" s="42" t="s">
        <v>2</v>
      </c>
      <c r="BZ21" s="43" t="s">
        <v>4</v>
      </c>
      <c r="CA21" s="43" t="s">
        <v>3</v>
      </c>
      <c r="CB21" s="43" t="s">
        <v>17</v>
      </c>
      <c r="CC21" s="43" t="s">
        <v>5</v>
      </c>
      <c r="CD21" s="43" t="s">
        <v>6</v>
      </c>
      <c r="CE21" s="43" t="s">
        <v>16</v>
      </c>
      <c r="CF21" s="42" t="s">
        <v>2</v>
      </c>
      <c r="CG21" s="43" t="s">
        <v>4</v>
      </c>
      <c r="CH21" s="43" t="s">
        <v>3</v>
      </c>
      <c r="CI21" s="43" t="s">
        <v>17</v>
      </c>
      <c r="CJ21" s="43" t="s">
        <v>5</v>
      </c>
      <c r="CK21" s="43" t="s">
        <v>6</v>
      </c>
      <c r="CL21" s="43" t="s">
        <v>16</v>
      </c>
    </row>
    <row r="22" spans="2:90" s="52" customFormat="1" ht="14" x14ac:dyDescent="0.15">
      <c r="B22" s="47" t="s">
        <v>24</v>
      </c>
      <c r="C22" s="53">
        <f t="shared" ref="C22:C28" si="25">F22+D22+E22</f>
        <v>1</v>
      </c>
      <c r="D22" s="53"/>
      <c r="E22" s="53"/>
      <c r="F22" s="48">
        <v>1</v>
      </c>
      <c r="G22" s="54">
        <v>1</v>
      </c>
      <c r="H22" s="55"/>
      <c r="I22" s="55"/>
      <c r="J22" s="55"/>
      <c r="K22" s="55"/>
      <c r="L22" s="49">
        <f t="shared" ref="L22:L28" si="26">IF($F22="","",((G22+H22+I22+J22)/$F22))</f>
        <v>1</v>
      </c>
      <c r="M22" s="50">
        <f t="shared" ref="M22:M28" si="27">IF($F22="","",(J22/$F22))</f>
        <v>0</v>
      </c>
      <c r="N22" s="54">
        <v>1</v>
      </c>
      <c r="O22" s="55"/>
      <c r="P22" s="55"/>
      <c r="Q22" s="55"/>
      <c r="R22" s="55"/>
      <c r="S22" s="49">
        <f t="shared" ref="S22:S28" si="28">IF($F22="","",((N22+O22+P22+Q22)/$F22))</f>
        <v>1</v>
      </c>
      <c r="T22" s="50">
        <f t="shared" ref="T22:T28" si="29">IF($F22="","",(Q22/$F22))</f>
        <v>0</v>
      </c>
      <c r="U22" s="54">
        <v>1</v>
      </c>
      <c r="V22" s="55"/>
      <c r="W22" s="55"/>
      <c r="X22" s="55"/>
      <c r="Y22" s="55"/>
      <c r="Z22" s="49">
        <f t="shared" ref="Z22:Z28" si="30">IF($F22="","",((U22+V22+W22+X22)/$F22))</f>
        <v>1</v>
      </c>
      <c r="AA22" s="50">
        <f t="shared" ref="AA22:AA28" si="31">IF($F22="","",(X22/$F22))</f>
        <v>0</v>
      </c>
      <c r="AB22" s="54"/>
      <c r="AC22" s="55"/>
      <c r="AD22" s="55">
        <v>1</v>
      </c>
      <c r="AE22" s="55"/>
      <c r="AF22" s="55"/>
      <c r="AG22" s="49">
        <f t="shared" ref="AG22:AG28" si="32">IF($F22="","",((AB22+AC22+AD22+AE22)/$F22))</f>
        <v>1</v>
      </c>
      <c r="AH22" s="50">
        <f t="shared" ref="AH22:AH28" si="33">IF($F22="","",(AE22/$F22))</f>
        <v>0</v>
      </c>
      <c r="AI22" s="54">
        <v>1</v>
      </c>
      <c r="AJ22" s="55"/>
      <c r="AK22" s="55"/>
      <c r="AL22" s="55"/>
      <c r="AM22" s="55"/>
      <c r="AN22" s="49">
        <f t="shared" ref="AN22:AN28" si="34">IF($F22="","",((AI22+AJ22+AK22+AL22)/$F22))</f>
        <v>1</v>
      </c>
      <c r="AO22" s="50">
        <f t="shared" ref="AO22:AO28" si="35">IF($F22="","",(AL22/$F22))</f>
        <v>0</v>
      </c>
      <c r="AP22" s="54"/>
      <c r="AQ22" s="55"/>
      <c r="AR22" s="55">
        <v>1</v>
      </c>
      <c r="AS22" s="55"/>
      <c r="AT22" s="55"/>
      <c r="AU22" s="49">
        <f t="shared" ref="AU22:AU28" si="36">IF($F22="","",((AP22+AQ22+AR22+AS22)/$F22))</f>
        <v>1</v>
      </c>
      <c r="AV22" s="50">
        <f t="shared" ref="AV22:AV28" si="37">IF($F22="","",(AS22/$F22))</f>
        <v>0</v>
      </c>
      <c r="AW22" s="54"/>
      <c r="AX22" s="55"/>
      <c r="AY22" s="55"/>
      <c r="AZ22" s="55"/>
      <c r="BA22" s="55">
        <v>1</v>
      </c>
      <c r="BB22" s="49">
        <f t="shared" ref="BB22:BB28" si="38">IF($F22="","",((AW22+AX22+AY22+AZ22)/$F22))</f>
        <v>0</v>
      </c>
      <c r="BC22" s="50">
        <f t="shared" ref="BC22:BC28" si="39">IF($F22="","",(AZ22/$F22))</f>
        <v>0</v>
      </c>
      <c r="BD22" s="54"/>
      <c r="BE22" s="55"/>
      <c r="BF22" s="55"/>
      <c r="BG22" s="55"/>
      <c r="BH22" s="55">
        <v>1</v>
      </c>
      <c r="BI22" s="49">
        <f t="shared" ref="BI22:BI28" si="40">IF($F22="","",((BD22+BE22+BF22+BG22)/$F22))</f>
        <v>0</v>
      </c>
      <c r="BJ22" s="50">
        <f t="shared" ref="BJ22:BJ28" si="41">IF($F22="","",(BG22/$F22))</f>
        <v>0</v>
      </c>
      <c r="BK22" s="54"/>
      <c r="BL22" s="55"/>
      <c r="BM22" s="55"/>
      <c r="BN22" s="55"/>
      <c r="BO22" s="55">
        <v>1</v>
      </c>
      <c r="BP22" s="49">
        <f t="shared" ref="BP22:BP28" si="42">IF($F22="","",((BK22+BL22+BM22+BN22)/$F22))</f>
        <v>0</v>
      </c>
      <c r="BQ22" s="50">
        <f t="shared" ref="BQ22:BQ28" si="43">IF($F22="","",(BN22/$F22))</f>
        <v>0</v>
      </c>
      <c r="BR22" s="54"/>
      <c r="BS22" s="55"/>
      <c r="BT22" s="55"/>
      <c r="BU22" s="55"/>
      <c r="BV22" s="55">
        <v>1</v>
      </c>
      <c r="BW22" s="49">
        <f t="shared" ref="BW22:BW28" si="44">IF($F22="","",((BR22+BS22+BT22+BU22)/$F22))</f>
        <v>0</v>
      </c>
      <c r="BX22" s="50">
        <f t="shared" ref="BX22:BX28" si="45">IF($F22="","",(BU22/$F22))</f>
        <v>0</v>
      </c>
      <c r="BY22" s="54"/>
      <c r="BZ22" s="55"/>
      <c r="CA22" s="55"/>
      <c r="CB22" s="55"/>
      <c r="CC22" s="55">
        <v>1</v>
      </c>
      <c r="CD22" s="49">
        <f t="shared" ref="CD22:CD29" si="46">IF($F22="","",((BY22+BZ22+CA22+CB22)/$F22))</f>
        <v>0</v>
      </c>
      <c r="CE22" s="50">
        <f t="shared" ref="CE22:CE29" si="47">IF($F22="","",(CB22/$F22))</f>
        <v>0</v>
      </c>
      <c r="CF22" s="54"/>
      <c r="CG22" s="55"/>
      <c r="CH22" s="55"/>
      <c r="CI22" s="55"/>
      <c r="CJ22" s="55">
        <v>1</v>
      </c>
      <c r="CK22" s="49">
        <f t="shared" ref="CK22:CK29" si="48">IF($F22="","",((CF22+CG22+CH22+CI22)/$F22))</f>
        <v>0</v>
      </c>
      <c r="CL22" s="76">
        <f t="shared" ref="CL22:CL29" si="49">IF($F22="","",(CI22/$F22))</f>
        <v>0</v>
      </c>
    </row>
    <row r="23" spans="2:90" s="52" customFormat="1" ht="14" x14ac:dyDescent="0.15">
      <c r="B23" s="47" t="s">
        <v>25</v>
      </c>
      <c r="C23" s="53">
        <f t="shared" si="25"/>
        <v>1</v>
      </c>
      <c r="D23" s="53"/>
      <c r="E23" s="53"/>
      <c r="F23" s="48">
        <v>1</v>
      </c>
      <c r="G23" s="54">
        <v>1</v>
      </c>
      <c r="H23" s="55"/>
      <c r="I23" s="55"/>
      <c r="J23" s="55"/>
      <c r="K23" s="55"/>
      <c r="L23" s="49">
        <f t="shared" si="26"/>
        <v>1</v>
      </c>
      <c r="M23" s="50">
        <f t="shared" si="27"/>
        <v>0</v>
      </c>
      <c r="N23" s="54">
        <v>1</v>
      </c>
      <c r="O23" s="55"/>
      <c r="P23" s="55"/>
      <c r="Q23" s="55"/>
      <c r="R23" s="55"/>
      <c r="S23" s="49">
        <f t="shared" si="28"/>
        <v>1</v>
      </c>
      <c r="T23" s="50">
        <f t="shared" si="29"/>
        <v>0</v>
      </c>
      <c r="U23" s="54">
        <v>1</v>
      </c>
      <c r="V23" s="55"/>
      <c r="W23" s="55"/>
      <c r="X23" s="55"/>
      <c r="Y23" s="55"/>
      <c r="Z23" s="49">
        <f t="shared" si="30"/>
        <v>1</v>
      </c>
      <c r="AA23" s="50">
        <f t="shared" si="31"/>
        <v>0</v>
      </c>
      <c r="AB23" s="54"/>
      <c r="AC23" s="55"/>
      <c r="AD23" s="55"/>
      <c r="AE23" s="55">
        <v>1</v>
      </c>
      <c r="AF23" s="55"/>
      <c r="AG23" s="49">
        <f t="shared" si="32"/>
        <v>1</v>
      </c>
      <c r="AH23" s="50">
        <f t="shared" si="33"/>
        <v>1</v>
      </c>
      <c r="AI23" s="54"/>
      <c r="AJ23" s="55"/>
      <c r="AK23" s="55"/>
      <c r="AL23" s="55">
        <v>1</v>
      </c>
      <c r="AM23" s="55"/>
      <c r="AN23" s="49">
        <f t="shared" si="34"/>
        <v>1</v>
      </c>
      <c r="AO23" s="50">
        <f t="shared" si="35"/>
        <v>1</v>
      </c>
      <c r="AP23" s="54"/>
      <c r="AQ23" s="55"/>
      <c r="AR23" s="55"/>
      <c r="AS23" s="55">
        <v>1</v>
      </c>
      <c r="AT23" s="55"/>
      <c r="AU23" s="49">
        <f t="shared" si="36"/>
        <v>1</v>
      </c>
      <c r="AV23" s="50">
        <f t="shared" si="37"/>
        <v>1</v>
      </c>
      <c r="AW23" s="54"/>
      <c r="AX23" s="55"/>
      <c r="AY23" s="55"/>
      <c r="AZ23" s="55">
        <v>1</v>
      </c>
      <c r="BA23" s="55"/>
      <c r="BB23" s="49">
        <f t="shared" si="38"/>
        <v>1</v>
      </c>
      <c r="BC23" s="50">
        <f t="shared" si="39"/>
        <v>1</v>
      </c>
      <c r="BD23" s="54"/>
      <c r="BE23" s="55"/>
      <c r="BF23" s="55"/>
      <c r="BG23" s="55">
        <v>1</v>
      </c>
      <c r="BH23" s="55"/>
      <c r="BI23" s="49">
        <f t="shared" si="40"/>
        <v>1</v>
      </c>
      <c r="BJ23" s="50">
        <f t="shared" si="41"/>
        <v>1</v>
      </c>
      <c r="BK23" s="54"/>
      <c r="BL23" s="55"/>
      <c r="BM23" s="55"/>
      <c r="BN23" s="55">
        <v>1</v>
      </c>
      <c r="BO23" s="55"/>
      <c r="BP23" s="49">
        <f t="shared" si="42"/>
        <v>1</v>
      </c>
      <c r="BQ23" s="50">
        <f t="shared" si="43"/>
        <v>1</v>
      </c>
      <c r="BR23" s="54"/>
      <c r="BS23" s="55"/>
      <c r="BT23" s="55"/>
      <c r="BU23" s="55">
        <v>1</v>
      </c>
      <c r="BV23" s="55"/>
      <c r="BW23" s="49">
        <f t="shared" si="44"/>
        <v>1</v>
      </c>
      <c r="BX23" s="50">
        <f t="shared" si="45"/>
        <v>1</v>
      </c>
      <c r="BY23" s="54"/>
      <c r="BZ23" s="55"/>
      <c r="CA23" s="55"/>
      <c r="CB23" s="55">
        <v>1</v>
      </c>
      <c r="CC23" s="55"/>
      <c r="CD23" s="49">
        <f t="shared" si="46"/>
        <v>1</v>
      </c>
      <c r="CE23" s="50">
        <f t="shared" si="47"/>
        <v>1</v>
      </c>
      <c r="CF23" s="54"/>
      <c r="CG23" s="55"/>
      <c r="CH23" s="55"/>
      <c r="CI23" s="55"/>
      <c r="CJ23" s="55"/>
      <c r="CK23" s="49">
        <f t="shared" si="48"/>
        <v>0</v>
      </c>
      <c r="CL23" s="76">
        <f t="shared" si="49"/>
        <v>0</v>
      </c>
    </row>
    <row r="24" spans="2:90" s="52" customFormat="1" ht="14" x14ac:dyDescent="0.15">
      <c r="B24" s="47" t="s">
        <v>26</v>
      </c>
      <c r="C24" s="53">
        <f t="shared" si="25"/>
        <v>1</v>
      </c>
      <c r="D24" s="53"/>
      <c r="E24" s="53"/>
      <c r="F24" s="48">
        <v>1</v>
      </c>
      <c r="G24" s="54"/>
      <c r="H24" s="55"/>
      <c r="I24" s="55"/>
      <c r="J24" s="55"/>
      <c r="K24" s="55">
        <v>1</v>
      </c>
      <c r="L24" s="49">
        <f t="shared" si="26"/>
        <v>0</v>
      </c>
      <c r="M24" s="50">
        <f t="shared" si="27"/>
        <v>0</v>
      </c>
      <c r="N24" s="54"/>
      <c r="O24" s="55"/>
      <c r="P24" s="55"/>
      <c r="Q24" s="55"/>
      <c r="R24" s="55">
        <v>1</v>
      </c>
      <c r="S24" s="49">
        <f t="shared" si="28"/>
        <v>0</v>
      </c>
      <c r="T24" s="50">
        <f t="shared" si="29"/>
        <v>0</v>
      </c>
      <c r="U24" s="54"/>
      <c r="V24" s="55"/>
      <c r="W24" s="55"/>
      <c r="X24" s="55"/>
      <c r="Y24" s="55">
        <v>1</v>
      </c>
      <c r="Z24" s="49">
        <f t="shared" si="30"/>
        <v>0</v>
      </c>
      <c r="AA24" s="50">
        <f t="shared" si="31"/>
        <v>0</v>
      </c>
      <c r="AB24" s="54"/>
      <c r="AC24" s="55"/>
      <c r="AD24" s="55"/>
      <c r="AE24" s="55"/>
      <c r="AF24" s="55">
        <v>1</v>
      </c>
      <c r="AG24" s="49">
        <f t="shared" si="32"/>
        <v>0</v>
      </c>
      <c r="AH24" s="50">
        <f t="shared" si="33"/>
        <v>0</v>
      </c>
      <c r="AI24" s="54"/>
      <c r="AJ24" s="55"/>
      <c r="AK24" s="55"/>
      <c r="AL24" s="55"/>
      <c r="AM24" s="55">
        <v>1</v>
      </c>
      <c r="AN24" s="49">
        <f t="shared" si="34"/>
        <v>0</v>
      </c>
      <c r="AO24" s="50">
        <f t="shared" si="35"/>
        <v>0</v>
      </c>
      <c r="AP24" s="54"/>
      <c r="AQ24" s="55"/>
      <c r="AR24" s="55"/>
      <c r="AS24" s="55"/>
      <c r="AT24" s="55">
        <v>1</v>
      </c>
      <c r="AU24" s="49">
        <f t="shared" si="36"/>
        <v>0</v>
      </c>
      <c r="AV24" s="50">
        <f t="shared" si="37"/>
        <v>0</v>
      </c>
      <c r="AW24" s="54"/>
      <c r="AX24" s="55"/>
      <c r="AY24" s="55"/>
      <c r="AZ24" s="55"/>
      <c r="BA24" s="55">
        <v>1</v>
      </c>
      <c r="BB24" s="49">
        <f t="shared" si="38"/>
        <v>0</v>
      </c>
      <c r="BC24" s="50">
        <f t="shared" si="39"/>
        <v>0</v>
      </c>
      <c r="BD24" s="54"/>
      <c r="BE24" s="55"/>
      <c r="BF24" s="55"/>
      <c r="BG24" s="55"/>
      <c r="BH24" s="55">
        <v>1</v>
      </c>
      <c r="BI24" s="49">
        <f t="shared" si="40"/>
        <v>0</v>
      </c>
      <c r="BJ24" s="50">
        <f t="shared" si="41"/>
        <v>0</v>
      </c>
      <c r="BK24" s="54"/>
      <c r="BL24" s="55"/>
      <c r="BM24" s="55"/>
      <c r="BN24" s="55"/>
      <c r="BO24" s="55">
        <v>1</v>
      </c>
      <c r="BP24" s="49">
        <f t="shared" si="42"/>
        <v>0</v>
      </c>
      <c r="BQ24" s="50">
        <f t="shared" si="43"/>
        <v>0</v>
      </c>
      <c r="BR24" s="54"/>
      <c r="BS24" s="55"/>
      <c r="BT24" s="55"/>
      <c r="BU24" s="55"/>
      <c r="BV24" s="55">
        <v>1</v>
      </c>
      <c r="BW24" s="49">
        <f t="shared" si="44"/>
        <v>0</v>
      </c>
      <c r="BX24" s="50">
        <f t="shared" si="45"/>
        <v>0</v>
      </c>
      <c r="BY24" s="54"/>
      <c r="BZ24" s="55"/>
      <c r="CA24" s="55"/>
      <c r="CB24" s="55"/>
      <c r="CC24" s="55"/>
      <c r="CD24" s="49">
        <f t="shared" si="46"/>
        <v>0</v>
      </c>
      <c r="CE24" s="50">
        <f t="shared" si="47"/>
        <v>0</v>
      </c>
      <c r="CF24" s="54"/>
      <c r="CG24" s="55"/>
      <c r="CH24" s="55"/>
      <c r="CI24" s="55"/>
      <c r="CJ24" s="55"/>
      <c r="CK24" s="49">
        <f t="shared" si="48"/>
        <v>0</v>
      </c>
      <c r="CL24" s="76">
        <f t="shared" si="49"/>
        <v>0</v>
      </c>
    </row>
    <row r="25" spans="2:90" s="52" customFormat="1" ht="14" x14ac:dyDescent="0.15">
      <c r="B25" s="47" t="s">
        <v>27</v>
      </c>
      <c r="C25" s="53">
        <f t="shared" si="25"/>
        <v>2</v>
      </c>
      <c r="D25" s="53"/>
      <c r="E25" s="53"/>
      <c r="F25" s="48">
        <v>2</v>
      </c>
      <c r="G25" s="54">
        <v>1</v>
      </c>
      <c r="H25" s="55"/>
      <c r="I25" s="55"/>
      <c r="J25" s="55"/>
      <c r="K25" s="55">
        <v>1</v>
      </c>
      <c r="L25" s="49">
        <f t="shared" si="26"/>
        <v>0.5</v>
      </c>
      <c r="M25" s="50">
        <f t="shared" si="27"/>
        <v>0</v>
      </c>
      <c r="N25" s="54">
        <v>1</v>
      </c>
      <c r="O25" s="55"/>
      <c r="P25" s="55"/>
      <c r="Q25" s="55"/>
      <c r="R25" s="55">
        <v>1</v>
      </c>
      <c r="S25" s="49">
        <f t="shared" si="28"/>
        <v>0.5</v>
      </c>
      <c r="T25" s="50">
        <f t="shared" si="29"/>
        <v>0</v>
      </c>
      <c r="U25" s="54"/>
      <c r="V25" s="55"/>
      <c r="W25" s="55"/>
      <c r="X25" s="55">
        <v>1</v>
      </c>
      <c r="Y25" s="55">
        <v>1</v>
      </c>
      <c r="Z25" s="49">
        <f t="shared" si="30"/>
        <v>0.5</v>
      </c>
      <c r="AA25" s="50">
        <f t="shared" si="31"/>
        <v>0.5</v>
      </c>
      <c r="AB25" s="54"/>
      <c r="AC25" s="55"/>
      <c r="AD25" s="55"/>
      <c r="AE25" s="55">
        <v>1</v>
      </c>
      <c r="AF25" s="55">
        <v>1</v>
      </c>
      <c r="AG25" s="49">
        <f t="shared" si="32"/>
        <v>0.5</v>
      </c>
      <c r="AH25" s="50">
        <f t="shared" si="33"/>
        <v>0.5</v>
      </c>
      <c r="AI25" s="54"/>
      <c r="AJ25" s="55"/>
      <c r="AK25" s="55"/>
      <c r="AL25" s="55">
        <v>1</v>
      </c>
      <c r="AM25" s="55">
        <v>1</v>
      </c>
      <c r="AN25" s="49">
        <f t="shared" si="34"/>
        <v>0.5</v>
      </c>
      <c r="AO25" s="50">
        <f t="shared" si="35"/>
        <v>0.5</v>
      </c>
      <c r="AP25" s="54"/>
      <c r="AQ25" s="55"/>
      <c r="AR25" s="55"/>
      <c r="AS25" s="55">
        <v>1</v>
      </c>
      <c r="AT25" s="55">
        <v>1</v>
      </c>
      <c r="AU25" s="49">
        <f t="shared" si="36"/>
        <v>0.5</v>
      </c>
      <c r="AV25" s="50">
        <f t="shared" si="37"/>
        <v>0.5</v>
      </c>
      <c r="AW25" s="54"/>
      <c r="AX25" s="55"/>
      <c r="AY25" s="55"/>
      <c r="AZ25" s="55">
        <v>1</v>
      </c>
      <c r="BA25" s="55">
        <v>1</v>
      </c>
      <c r="BB25" s="49">
        <f t="shared" si="38"/>
        <v>0.5</v>
      </c>
      <c r="BC25" s="50">
        <f t="shared" si="39"/>
        <v>0.5</v>
      </c>
      <c r="BD25" s="54"/>
      <c r="BE25" s="55"/>
      <c r="BF25" s="55"/>
      <c r="BG25" s="55">
        <v>1</v>
      </c>
      <c r="BH25" s="55">
        <v>1</v>
      </c>
      <c r="BI25" s="49">
        <f t="shared" si="40"/>
        <v>0.5</v>
      </c>
      <c r="BJ25" s="50">
        <f t="shared" si="41"/>
        <v>0.5</v>
      </c>
      <c r="BK25" s="54"/>
      <c r="BL25" s="55"/>
      <c r="BM25" s="55"/>
      <c r="BN25" s="55">
        <v>1</v>
      </c>
      <c r="BO25" s="55">
        <v>1</v>
      </c>
      <c r="BP25" s="49">
        <f t="shared" si="42"/>
        <v>0.5</v>
      </c>
      <c r="BQ25" s="50">
        <f t="shared" si="43"/>
        <v>0.5</v>
      </c>
      <c r="BR25" s="54"/>
      <c r="BS25" s="55"/>
      <c r="BT25" s="55"/>
      <c r="BU25" s="55"/>
      <c r="BV25" s="55"/>
      <c r="BW25" s="49">
        <f t="shared" si="44"/>
        <v>0</v>
      </c>
      <c r="BX25" s="50">
        <f t="shared" si="45"/>
        <v>0</v>
      </c>
      <c r="BY25" s="54"/>
      <c r="BZ25" s="55"/>
      <c r="CA25" s="55"/>
      <c r="CB25" s="55"/>
      <c r="CC25" s="55"/>
      <c r="CD25" s="49">
        <f t="shared" si="46"/>
        <v>0</v>
      </c>
      <c r="CE25" s="50">
        <f t="shared" si="47"/>
        <v>0</v>
      </c>
      <c r="CF25" s="54"/>
      <c r="CG25" s="55"/>
      <c r="CH25" s="55"/>
      <c r="CI25" s="55"/>
      <c r="CJ25" s="55"/>
      <c r="CK25" s="49">
        <f t="shared" si="48"/>
        <v>0</v>
      </c>
      <c r="CL25" s="76">
        <f t="shared" si="49"/>
        <v>0</v>
      </c>
    </row>
    <row r="26" spans="2:90" s="52" customFormat="1" ht="14" x14ac:dyDescent="0.15">
      <c r="B26" s="47" t="s">
        <v>47</v>
      </c>
      <c r="C26" s="53">
        <f t="shared" si="25"/>
        <v>1</v>
      </c>
      <c r="D26" s="53"/>
      <c r="E26" s="53"/>
      <c r="F26" s="48">
        <v>1</v>
      </c>
      <c r="G26" s="54">
        <v>1</v>
      </c>
      <c r="H26" s="55"/>
      <c r="I26" s="55"/>
      <c r="J26" s="55"/>
      <c r="K26" s="55"/>
      <c r="L26" s="100">
        <f t="shared" si="26"/>
        <v>1</v>
      </c>
      <c r="M26" s="101">
        <f t="shared" si="27"/>
        <v>0</v>
      </c>
      <c r="N26" s="54">
        <v>1</v>
      </c>
      <c r="O26" s="55"/>
      <c r="P26" s="55"/>
      <c r="Q26" s="55"/>
      <c r="R26" s="55"/>
      <c r="S26" s="100">
        <f t="shared" si="28"/>
        <v>1</v>
      </c>
      <c r="T26" s="50">
        <f t="shared" si="29"/>
        <v>0</v>
      </c>
      <c r="U26" s="54"/>
      <c r="V26" s="55"/>
      <c r="W26" s="55"/>
      <c r="X26" s="55"/>
      <c r="Y26" s="55">
        <v>1</v>
      </c>
      <c r="Z26" s="100">
        <f t="shared" si="30"/>
        <v>0</v>
      </c>
      <c r="AA26" s="101">
        <f t="shared" si="31"/>
        <v>0</v>
      </c>
      <c r="AB26" s="54"/>
      <c r="AC26" s="55"/>
      <c r="AD26" s="55"/>
      <c r="AE26" s="55">
        <v>1</v>
      </c>
      <c r="AF26" s="55"/>
      <c r="AG26" s="100">
        <f t="shared" si="32"/>
        <v>1</v>
      </c>
      <c r="AH26" s="50">
        <f t="shared" si="33"/>
        <v>1</v>
      </c>
      <c r="AI26" s="54"/>
      <c r="AJ26" s="55"/>
      <c r="AK26" s="55"/>
      <c r="AL26" s="55">
        <v>1</v>
      </c>
      <c r="AM26" s="55"/>
      <c r="AN26" s="100">
        <f t="shared" si="34"/>
        <v>1</v>
      </c>
      <c r="AO26" s="101">
        <f t="shared" si="35"/>
        <v>1</v>
      </c>
      <c r="AP26" s="54"/>
      <c r="AQ26" s="55"/>
      <c r="AR26" s="55"/>
      <c r="AS26" s="55">
        <v>1</v>
      </c>
      <c r="AT26" s="55"/>
      <c r="AU26" s="49">
        <f t="shared" si="36"/>
        <v>1</v>
      </c>
      <c r="AV26" s="50">
        <f t="shared" si="37"/>
        <v>1</v>
      </c>
      <c r="AW26" s="54"/>
      <c r="AX26" s="55"/>
      <c r="AY26" s="55"/>
      <c r="AZ26" s="55">
        <v>1</v>
      </c>
      <c r="BA26" s="55"/>
      <c r="BB26" s="100">
        <f t="shared" si="38"/>
        <v>1</v>
      </c>
      <c r="BC26" s="101">
        <f t="shared" si="39"/>
        <v>1</v>
      </c>
      <c r="BD26" s="54"/>
      <c r="BE26" s="55"/>
      <c r="BF26" s="55"/>
      <c r="BG26" s="55">
        <v>1</v>
      </c>
      <c r="BH26" s="55"/>
      <c r="BI26" s="100">
        <f t="shared" si="40"/>
        <v>1</v>
      </c>
      <c r="BJ26" s="50">
        <f t="shared" si="41"/>
        <v>1</v>
      </c>
      <c r="BK26" s="54"/>
      <c r="BL26" s="55"/>
      <c r="BM26" s="55"/>
      <c r="BN26" s="55"/>
      <c r="BO26" s="55"/>
      <c r="BP26" s="100">
        <f t="shared" si="42"/>
        <v>0</v>
      </c>
      <c r="BQ26" s="101">
        <f t="shared" si="43"/>
        <v>0</v>
      </c>
      <c r="BR26" s="54"/>
      <c r="BS26" s="55"/>
      <c r="BT26" s="55"/>
      <c r="BU26" s="55"/>
      <c r="BV26" s="55"/>
      <c r="BW26" s="100">
        <f t="shared" si="44"/>
        <v>0</v>
      </c>
      <c r="BX26" s="50">
        <f t="shared" si="45"/>
        <v>0</v>
      </c>
      <c r="BY26" s="54"/>
      <c r="BZ26" s="55"/>
      <c r="CA26" s="55"/>
      <c r="CB26" s="55"/>
      <c r="CC26" s="55"/>
      <c r="CD26" s="100">
        <f t="shared" si="46"/>
        <v>0</v>
      </c>
      <c r="CE26" s="101">
        <f t="shared" si="47"/>
        <v>0</v>
      </c>
      <c r="CF26" s="54"/>
      <c r="CG26" s="55"/>
      <c r="CH26" s="55"/>
      <c r="CI26" s="55"/>
      <c r="CJ26" s="55"/>
      <c r="CK26" s="100">
        <f t="shared" si="48"/>
        <v>0</v>
      </c>
      <c r="CL26" s="104">
        <f t="shared" si="49"/>
        <v>0</v>
      </c>
    </row>
    <row r="27" spans="2:90" s="52" customFormat="1" ht="14" x14ac:dyDescent="0.15">
      <c r="B27" s="47" t="s">
        <v>48</v>
      </c>
      <c r="C27" s="53">
        <f t="shared" si="25"/>
        <v>0</v>
      </c>
      <c r="D27" s="53"/>
      <c r="E27" s="53"/>
      <c r="F27" s="48"/>
      <c r="G27" s="54"/>
      <c r="H27" s="55"/>
      <c r="I27" s="55"/>
      <c r="J27" s="55"/>
      <c r="K27" s="55"/>
      <c r="L27" s="56" t="str">
        <f t="shared" si="26"/>
        <v/>
      </c>
      <c r="M27" s="57" t="str">
        <f t="shared" si="27"/>
        <v/>
      </c>
      <c r="N27" s="55"/>
      <c r="O27" s="55"/>
      <c r="P27" s="55"/>
      <c r="Q27" s="55"/>
      <c r="R27" s="55"/>
      <c r="S27" s="56" t="str">
        <f t="shared" si="28"/>
        <v/>
      </c>
      <c r="T27" s="50" t="str">
        <f t="shared" si="29"/>
        <v/>
      </c>
      <c r="U27" s="54"/>
      <c r="V27" s="55"/>
      <c r="W27" s="55"/>
      <c r="X27" s="55"/>
      <c r="Y27" s="55"/>
      <c r="Z27" s="56" t="str">
        <f t="shared" si="30"/>
        <v/>
      </c>
      <c r="AA27" s="57" t="str">
        <f t="shared" si="31"/>
        <v/>
      </c>
      <c r="AB27" s="55"/>
      <c r="AC27" s="55"/>
      <c r="AD27" s="55"/>
      <c r="AE27" s="55"/>
      <c r="AF27" s="55"/>
      <c r="AG27" s="56" t="str">
        <f t="shared" si="32"/>
        <v/>
      </c>
      <c r="AH27" s="50" t="str">
        <f t="shared" si="33"/>
        <v/>
      </c>
      <c r="AI27" s="54"/>
      <c r="AJ27" s="55"/>
      <c r="AK27" s="55"/>
      <c r="AL27" s="55"/>
      <c r="AM27" s="55"/>
      <c r="AN27" s="56" t="str">
        <f t="shared" si="34"/>
        <v/>
      </c>
      <c r="AO27" s="57" t="str">
        <f t="shared" si="35"/>
        <v/>
      </c>
      <c r="AP27" s="54"/>
      <c r="AQ27" s="55"/>
      <c r="AR27" s="55"/>
      <c r="AS27" s="55"/>
      <c r="AT27" s="55"/>
      <c r="AU27" s="100" t="str">
        <f t="shared" si="36"/>
        <v/>
      </c>
      <c r="AV27" s="50" t="str">
        <f t="shared" si="37"/>
        <v/>
      </c>
      <c r="AW27" s="54"/>
      <c r="AX27" s="55"/>
      <c r="AY27" s="55"/>
      <c r="AZ27" s="55"/>
      <c r="BA27" s="55"/>
      <c r="BB27" s="56" t="str">
        <f t="shared" si="38"/>
        <v/>
      </c>
      <c r="BC27" s="57" t="str">
        <f t="shared" si="39"/>
        <v/>
      </c>
      <c r="BD27" s="55"/>
      <c r="BE27" s="55"/>
      <c r="BF27" s="55"/>
      <c r="BG27" s="55"/>
      <c r="BH27" s="55"/>
      <c r="BI27" s="56" t="str">
        <f t="shared" si="40"/>
        <v/>
      </c>
      <c r="BJ27" s="50" t="str">
        <f t="shared" si="41"/>
        <v/>
      </c>
      <c r="BK27" s="54"/>
      <c r="BL27" s="55"/>
      <c r="BM27" s="55"/>
      <c r="BN27" s="55"/>
      <c r="BO27" s="55"/>
      <c r="BP27" s="56" t="str">
        <f t="shared" si="42"/>
        <v/>
      </c>
      <c r="BQ27" s="57" t="str">
        <f t="shared" si="43"/>
        <v/>
      </c>
      <c r="BR27" s="55"/>
      <c r="BS27" s="55"/>
      <c r="BT27" s="55"/>
      <c r="BU27" s="55"/>
      <c r="BV27" s="55"/>
      <c r="BW27" s="56" t="str">
        <f t="shared" si="44"/>
        <v/>
      </c>
      <c r="BX27" s="50" t="str">
        <f t="shared" si="45"/>
        <v/>
      </c>
      <c r="BY27" s="54"/>
      <c r="BZ27" s="55"/>
      <c r="CA27" s="55"/>
      <c r="CB27" s="55"/>
      <c r="CC27" s="55"/>
      <c r="CD27" s="56" t="str">
        <f t="shared" si="46"/>
        <v/>
      </c>
      <c r="CE27" s="57" t="str">
        <f t="shared" si="47"/>
        <v/>
      </c>
      <c r="CF27" s="54"/>
      <c r="CG27" s="55"/>
      <c r="CH27" s="55"/>
      <c r="CI27" s="55"/>
      <c r="CJ27" s="55"/>
      <c r="CK27" s="56" t="str">
        <f t="shared" si="48"/>
        <v/>
      </c>
      <c r="CL27" s="77" t="str">
        <f t="shared" si="49"/>
        <v/>
      </c>
    </row>
    <row r="28" spans="2:90" s="52" customFormat="1" ht="14" x14ac:dyDescent="0.15">
      <c r="B28" s="47" t="s">
        <v>49</v>
      </c>
      <c r="C28" s="53">
        <f t="shared" si="25"/>
        <v>0</v>
      </c>
      <c r="D28" s="53"/>
      <c r="E28" s="53"/>
      <c r="F28" s="48"/>
      <c r="G28" s="54"/>
      <c r="H28" s="55"/>
      <c r="I28" s="55"/>
      <c r="J28" s="55"/>
      <c r="K28" s="55"/>
      <c r="L28" s="59" t="str">
        <f t="shared" si="26"/>
        <v/>
      </c>
      <c r="M28" s="60" t="str">
        <f t="shared" si="27"/>
        <v/>
      </c>
      <c r="N28" s="55"/>
      <c r="O28" s="55"/>
      <c r="P28" s="55"/>
      <c r="Q28" s="55"/>
      <c r="R28" s="55"/>
      <c r="S28" s="56" t="str">
        <f t="shared" si="28"/>
        <v/>
      </c>
      <c r="T28" s="50" t="str">
        <f t="shared" si="29"/>
        <v/>
      </c>
      <c r="U28" s="54"/>
      <c r="V28" s="55"/>
      <c r="W28" s="55"/>
      <c r="X28" s="55"/>
      <c r="Y28" s="55"/>
      <c r="Z28" s="59" t="str">
        <f t="shared" si="30"/>
        <v/>
      </c>
      <c r="AA28" s="60" t="str">
        <f t="shared" si="31"/>
        <v/>
      </c>
      <c r="AB28" s="55"/>
      <c r="AC28" s="55"/>
      <c r="AD28" s="55"/>
      <c r="AE28" s="55"/>
      <c r="AF28" s="55"/>
      <c r="AG28" s="56" t="str">
        <f t="shared" si="32"/>
        <v/>
      </c>
      <c r="AH28" s="50" t="str">
        <f t="shared" si="33"/>
        <v/>
      </c>
      <c r="AI28" s="54"/>
      <c r="AJ28" s="55"/>
      <c r="AK28" s="55"/>
      <c r="AL28" s="55"/>
      <c r="AM28" s="55"/>
      <c r="AN28" s="59" t="str">
        <f t="shared" si="34"/>
        <v/>
      </c>
      <c r="AO28" s="60" t="str">
        <f t="shared" si="35"/>
        <v/>
      </c>
      <c r="AP28" s="55"/>
      <c r="AQ28" s="55"/>
      <c r="AR28" s="55"/>
      <c r="AS28" s="55"/>
      <c r="AT28" s="55"/>
      <c r="AU28" s="56" t="str">
        <f t="shared" si="36"/>
        <v/>
      </c>
      <c r="AV28" s="50" t="str">
        <f t="shared" si="37"/>
        <v/>
      </c>
      <c r="AW28" s="54"/>
      <c r="AX28" s="55"/>
      <c r="AY28" s="55"/>
      <c r="AZ28" s="55"/>
      <c r="BA28" s="55"/>
      <c r="BB28" s="59" t="str">
        <f t="shared" si="38"/>
        <v/>
      </c>
      <c r="BC28" s="60" t="str">
        <f t="shared" si="39"/>
        <v/>
      </c>
      <c r="BD28" s="55"/>
      <c r="BE28" s="55"/>
      <c r="BF28" s="55"/>
      <c r="BG28" s="55"/>
      <c r="BH28" s="55"/>
      <c r="BI28" s="56" t="str">
        <f t="shared" si="40"/>
        <v/>
      </c>
      <c r="BJ28" s="50" t="str">
        <f t="shared" si="41"/>
        <v/>
      </c>
      <c r="BK28" s="54"/>
      <c r="BL28" s="55"/>
      <c r="BM28" s="55"/>
      <c r="BN28" s="55"/>
      <c r="BO28" s="55"/>
      <c r="BP28" s="59" t="str">
        <f t="shared" si="42"/>
        <v/>
      </c>
      <c r="BQ28" s="60" t="str">
        <f t="shared" si="43"/>
        <v/>
      </c>
      <c r="BR28" s="55"/>
      <c r="BS28" s="55"/>
      <c r="BT28" s="55"/>
      <c r="BU28" s="55"/>
      <c r="BV28" s="55"/>
      <c r="BW28" s="56" t="str">
        <f t="shared" si="44"/>
        <v/>
      </c>
      <c r="BX28" s="50" t="str">
        <f t="shared" si="45"/>
        <v/>
      </c>
      <c r="BY28" s="54"/>
      <c r="BZ28" s="55"/>
      <c r="CA28" s="55"/>
      <c r="CB28" s="55"/>
      <c r="CC28" s="55"/>
      <c r="CD28" s="59" t="str">
        <f t="shared" si="46"/>
        <v/>
      </c>
      <c r="CE28" s="60" t="str">
        <f t="shared" si="47"/>
        <v/>
      </c>
      <c r="CF28" s="54"/>
      <c r="CG28" s="55"/>
      <c r="CH28" s="55"/>
      <c r="CI28" s="55"/>
      <c r="CJ28" s="55"/>
      <c r="CK28" s="59" t="str">
        <f t="shared" si="48"/>
        <v/>
      </c>
      <c r="CL28" s="78" t="str">
        <f t="shared" si="49"/>
        <v/>
      </c>
    </row>
    <row r="29" spans="2:90" s="52" customFormat="1" ht="14" x14ac:dyDescent="0.15">
      <c r="B29" s="47" t="s">
        <v>68</v>
      </c>
      <c r="C29" s="53">
        <f>F29+D29+E29</f>
        <v>3</v>
      </c>
      <c r="D29" s="53"/>
      <c r="E29" s="53"/>
      <c r="F29" s="48">
        <v>3</v>
      </c>
      <c r="G29" s="54">
        <v>3</v>
      </c>
      <c r="H29" s="55"/>
      <c r="I29" s="55"/>
      <c r="J29" s="55"/>
      <c r="K29" s="55"/>
      <c r="L29" s="59">
        <f>IF($F29="","",((G29+H29+I29+J29)/$F29))</f>
        <v>1</v>
      </c>
      <c r="M29" s="60">
        <f>IF($F29="","",(J29/$F29))</f>
        <v>0</v>
      </c>
      <c r="N29" s="55">
        <v>2</v>
      </c>
      <c r="O29" s="55"/>
      <c r="P29" s="55"/>
      <c r="Q29" s="55"/>
      <c r="R29" s="55">
        <v>1</v>
      </c>
      <c r="S29" s="56">
        <f>IF($F29="","",((N29+O29+P29+Q29)/$F29))</f>
        <v>0.66666666666666663</v>
      </c>
      <c r="T29" s="50">
        <f>IF($F29="","",(Q29/$F29))</f>
        <v>0</v>
      </c>
      <c r="U29" s="54">
        <v>2</v>
      </c>
      <c r="V29" s="55"/>
      <c r="W29" s="55"/>
      <c r="X29" s="55">
        <v>1</v>
      </c>
      <c r="Y29" s="55"/>
      <c r="Z29" s="59">
        <f>IF($F29="","",((U29+V29+W29+X29)/$F29))</f>
        <v>1</v>
      </c>
      <c r="AA29" s="60">
        <f>IF($F29="","",(X29/$F29))</f>
        <v>0.33333333333333331</v>
      </c>
      <c r="AB29" s="55">
        <v>1</v>
      </c>
      <c r="AC29" s="55"/>
      <c r="AD29" s="55"/>
      <c r="AE29" s="55">
        <v>1</v>
      </c>
      <c r="AF29" s="55">
        <v>1</v>
      </c>
      <c r="AG29" s="56">
        <f>IF($F29="","",((AB29+AC29+AD29+AE29)/$F29))</f>
        <v>0.66666666666666663</v>
      </c>
      <c r="AH29" s="50">
        <f>IF($F29="","",(AE29/$F29))</f>
        <v>0.33333333333333331</v>
      </c>
      <c r="AI29" s="54"/>
      <c r="AJ29" s="55"/>
      <c r="AK29" s="55"/>
      <c r="AL29" s="55">
        <v>2</v>
      </c>
      <c r="AM29" s="55">
        <v>1</v>
      </c>
      <c r="AN29" s="59">
        <f>IF($F29="","",((AI29+AJ29+AK29+AL29)/$F29))</f>
        <v>0.66666666666666663</v>
      </c>
      <c r="AO29" s="60">
        <f>IF($F29="","",(AL29/$F29))</f>
        <v>0.66666666666666663</v>
      </c>
      <c r="AP29" s="55"/>
      <c r="AQ29" s="55"/>
      <c r="AR29" s="55"/>
      <c r="AS29" s="55"/>
      <c r="AT29" s="55"/>
      <c r="AU29" s="56">
        <f>IF($F29="","",((AP29+AQ29+AR29+AS29)/$F29))</f>
        <v>0</v>
      </c>
      <c r="AV29" s="50">
        <f>IF($F29="","",(AS29/$F29))</f>
        <v>0</v>
      </c>
      <c r="AW29" s="54"/>
      <c r="AX29" s="55"/>
      <c r="AY29" s="55"/>
      <c r="AZ29" s="55"/>
      <c r="BA29" s="55"/>
      <c r="BB29" s="59">
        <f>IF($F29="","",((AW29+AX29+AY29+AZ29)/$F29))</f>
        <v>0</v>
      </c>
      <c r="BC29" s="60">
        <f>IF($F29="","",(AZ29/$F29))</f>
        <v>0</v>
      </c>
      <c r="BD29" s="55"/>
      <c r="BE29" s="55"/>
      <c r="BF29" s="55"/>
      <c r="BG29" s="55"/>
      <c r="BH29" s="55"/>
      <c r="BI29" s="56">
        <f>IF($F29="","",((BD29+BE29+BF29+BG29)/$F29))</f>
        <v>0</v>
      </c>
      <c r="BJ29" s="50">
        <f>IF($F29="","",(BG29/$F29))</f>
        <v>0</v>
      </c>
      <c r="BK29" s="54"/>
      <c r="BL29" s="55"/>
      <c r="BM29" s="55"/>
      <c r="BN29" s="55"/>
      <c r="BO29" s="55"/>
      <c r="BP29" s="59">
        <f>IF($F29="","",((BK29+BL29+BM29+BN29)/$F29))</f>
        <v>0</v>
      </c>
      <c r="BQ29" s="60">
        <f>IF($F29="","",(BN29/$F29))</f>
        <v>0</v>
      </c>
      <c r="BR29" s="55"/>
      <c r="BS29" s="55"/>
      <c r="BT29" s="55"/>
      <c r="BU29" s="55"/>
      <c r="BV29" s="55"/>
      <c r="BW29" s="56">
        <f>IF($F29="","",((BR29+BS29+BT29+BU29)/$F29))</f>
        <v>0</v>
      </c>
      <c r="BX29" s="50">
        <f>IF($F29="","",(BU29/$F29))</f>
        <v>0</v>
      </c>
      <c r="BY29" s="54"/>
      <c r="BZ29" s="55"/>
      <c r="CA29" s="55"/>
      <c r="CB29" s="55"/>
      <c r="CC29" s="55"/>
      <c r="CD29" s="59">
        <f t="shared" si="46"/>
        <v>0</v>
      </c>
      <c r="CE29" s="60">
        <f t="shared" si="47"/>
        <v>0</v>
      </c>
      <c r="CF29" s="54"/>
      <c r="CG29" s="55"/>
      <c r="CH29" s="55"/>
      <c r="CI29" s="55"/>
      <c r="CJ29" s="55"/>
      <c r="CK29" s="59">
        <f t="shared" si="48"/>
        <v>0</v>
      </c>
      <c r="CL29" s="78">
        <f t="shared" si="49"/>
        <v>0</v>
      </c>
    </row>
    <row r="30" spans="2:90" s="52" customFormat="1" ht="14" x14ac:dyDescent="0.15">
      <c r="B30" s="47" t="s">
        <v>70</v>
      </c>
      <c r="C30" s="53">
        <v>0</v>
      </c>
      <c r="D30" s="53"/>
      <c r="E30" s="53"/>
      <c r="F30" s="48">
        <v>0</v>
      </c>
      <c r="G30" s="54"/>
      <c r="H30" s="55"/>
      <c r="I30" s="55"/>
      <c r="J30" s="55"/>
      <c r="K30" s="55"/>
      <c r="L30" s="59"/>
      <c r="M30" s="60"/>
      <c r="N30" s="55"/>
      <c r="O30" s="55"/>
      <c r="P30" s="55"/>
      <c r="Q30" s="55"/>
      <c r="R30" s="55"/>
      <c r="S30" s="56"/>
      <c r="T30" s="50"/>
      <c r="U30" s="54"/>
      <c r="V30" s="55"/>
      <c r="W30" s="55"/>
      <c r="X30" s="55"/>
      <c r="Y30" s="55"/>
      <c r="Z30" s="59"/>
      <c r="AA30" s="60"/>
      <c r="AB30" s="55"/>
      <c r="AC30" s="55"/>
      <c r="AD30" s="55"/>
      <c r="AE30" s="55"/>
      <c r="AF30" s="55"/>
      <c r="AG30" s="56"/>
      <c r="AH30" s="50"/>
      <c r="AI30" s="54"/>
      <c r="AJ30" s="55"/>
      <c r="AK30" s="55"/>
      <c r="AL30" s="55"/>
      <c r="AM30" s="55"/>
      <c r="AN30" s="59"/>
      <c r="AO30" s="60"/>
      <c r="AP30" s="55"/>
      <c r="AQ30" s="55"/>
      <c r="AR30" s="55"/>
      <c r="AS30" s="55"/>
      <c r="AT30" s="55"/>
      <c r="AU30" s="56"/>
      <c r="AV30" s="50"/>
      <c r="AW30" s="54"/>
      <c r="AX30" s="55"/>
      <c r="AY30" s="55"/>
      <c r="AZ30" s="55"/>
      <c r="BA30" s="55"/>
      <c r="BB30" s="59"/>
      <c r="BC30" s="60"/>
      <c r="BD30" s="55"/>
      <c r="BE30" s="55"/>
      <c r="BF30" s="55"/>
      <c r="BG30" s="55"/>
      <c r="BH30" s="55"/>
      <c r="BI30" s="56"/>
      <c r="BJ30" s="50"/>
      <c r="BK30" s="54"/>
      <c r="BL30" s="55"/>
      <c r="BM30" s="55"/>
      <c r="BN30" s="55"/>
      <c r="BO30" s="55"/>
      <c r="BP30" s="59"/>
      <c r="BQ30" s="60"/>
      <c r="BR30" s="55"/>
      <c r="BS30" s="55"/>
      <c r="BT30" s="55"/>
      <c r="BU30" s="55"/>
      <c r="BV30" s="55"/>
      <c r="BW30" s="56"/>
      <c r="BX30" s="50"/>
      <c r="BY30" s="54"/>
      <c r="BZ30" s="55"/>
      <c r="CA30" s="55"/>
      <c r="CB30" s="55"/>
      <c r="CC30" s="55"/>
      <c r="CD30" s="59"/>
      <c r="CE30" s="60"/>
      <c r="CF30" s="54"/>
      <c r="CG30" s="55"/>
      <c r="CH30" s="55"/>
      <c r="CI30" s="55"/>
      <c r="CJ30" s="55"/>
      <c r="CK30" s="56"/>
      <c r="CL30" s="77"/>
    </row>
    <row r="31" spans="2:90" s="52" customFormat="1" ht="14" x14ac:dyDescent="0.15">
      <c r="B31" s="47" t="s">
        <v>72</v>
      </c>
      <c r="C31" s="53">
        <v>0</v>
      </c>
      <c r="D31" s="53"/>
      <c r="E31" s="53"/>
      <c r="F31" s="48">
        <v>0</v>
      </c>
      <c r="G31" s="54"/>
      <c r="H31" s="55"/>
      <c r="I31" s="55"/>
      <c r="J31" s="55"/>
      <c r="K31" s="55"/>
      <c r="L31" s="59"/>
      <c r="M31" s="60"/>
      <c r="N31" s="55"/>
      <c r="O31" s="55"/>
      <c r="P31" s="55"/>
      <c r="Q31" s="55"/>
      <c r="R31" s="55"/>
      <c r="S31" s="56"/>
      <c r="T31" s="50"/>
      <c r="U31" s="54"/>
      <c r="V31" s="55"/>
      <c r="W31" s="55"/>
      <c r="X31" s="55"/>
      <c r="Y31" s="55"/>
      <c r="Z31" s="59"/>
      <c r="AA31" s="60"/>
      <c r="AB31" s="55"/>
      <c r="AC31" s="55"/>
      <c r="AD31" s="55"/>
      <c r="AE31" s="55"/>
      <c r="AF31" s="55"/>
      <c r="AG31" s="56"/>
      <c r="AH31" s="50"/>
      <c r="AI31" s="54"/>
      <c r="AJ31" s="55"/>
      <c r="AK31" s="55"/>
      <c r="AL31" s="55"/>
      <c r="AM31" s="55"/>
      <c r="AN31" s="59"/>
      <c r="AO31" s="60"/>
      <c r="AP31" s="55"/>
      <c r="AQ31" s="55"/>
      <c r="AR31" s="55"/>
      <c r="AS31" s="55"/>
      <c r="AT31" s="55"/>
      <c r="AU31" s="56"/>
      <c r="AV31" s="50"/>
      <c r="AW31" s="54"/>
      <c r="AX31" s="55"/>
      <c r="AY31" s="55"/>
      <c r="AZ31" s="55"/>
      <c r="BA31" s="55"/>
      <c r="BB31" s="59"/>
      <c r="BC31" s="60"/>
      <c r="BD31" s="55"/>
      <c r="BE31" s="55"/>
      <c r="BF31" s="55"/>
      <c r="BG31" s="55"/>
      <c r="BH31" s="55"/>
      <c r="BI31" s="56"/>
      <c r="BJ31" s="50"/>
      <c r="BK31" s="54"/>
      <c r="BL31" s="55"/>
      <c r="BM31" s="55"/>
      <c r="BN31" s="55"/>
      <c r="BO31" s="55"/>
      <c r="BP31" s="59"/>
      <c r="BQ31" s="60"/>
      <c r="BR31" s="55"/>
      <c r="BS31" s="55"/>
      <c r="BT31" s="55"/>
      <c r="BU31" s="55"/>
      <c r="BV31" s="55"/>
      <c r="BW31" s="56"/>
      <c r="BX31" s="50"/>
      <c r="BY31" s="54"/>
      <c r="BZ31" s="55"/>
      <c r="CA31" s="55"/>
      <c r="CB31" s="55"/>
      <c r="CC31" s="55"/>
      <c r="CD31" s="56"/>
      <c r="CE31" s="60"/>
      <c r="CF31" s="79"/>
      <c r="CG31" s="74"/>
      <c r="CH31" s="74"/>
      <c r="CI31" s="74"/>
      <c r="CJ31" s="74"/>
      <c r="CK31" s="75"/>
      <c r="CL31" s="102"/>
    </row>
    <row r="32" spans="2:90" s="52" customFormat="1" ht="14" x14ac:dyDescent="0.15">
      <c r="B32" s="47" t="s">
        <v>73</v>
      </c>
      <c r="C32" s="53">
        <v>0</v>
      </c>
      <c r="D32" s="53"/>
      <c r="E32" s="53"/>
      <c r="F32" s="48">
        <v>0</v>
      </c>
      <c r="G32" s="83"/>
      <c r="H32" s="84"/>
      <c r="I32" s="84"/>
      <c r="J32" s="84"/>
      <c r="K32" s="84"/>
      <c r="L32" s="85"/>
      <c r="M32" s="86"/>
      <c r="N32" s="55"/>
      <c r="O32" s="55"/>
      <c r="P32" s="55"/>
      <c r="Q32" s="55"/>
      <c r="R32" s="55"/>
      <c r="S32" s="56"/>
      <c r="T32" s="50"/>
      <c r="U32" s="83"/>
      <c r="V32" s="84"/>
      <c r="W32" s="84"/>
      <c r="X32" s="84"/>
      <c r="Y32" s="84"/>
      <c r="Z32" s="85"/>
      <c r="AA32" s="86"/>
      <c r="AB32" s="55"/>
      <c r="AC32" s="55"/>
      <c r="AD32" s="55"/>
      <c r="AE32" s="55"/>
      <c r="AF32" s="55"/>
      <c r="AG32" s="56"/>
      <c r="AH32" s="50"/>
      <c r="AI32" s="83"/>
      <c r="AJ32" s="84"/>
      <c r="AK32" s="84"/>
      <c r="AL32" s="84"/>
      <c r="AM32" s="84"/>
      <c r="AN32" s="85"/>
      <c r="AO32" s="86"/>
      <c r="AP32" s="55"/>
      <c r="AQ32" s="55"/>
      <c r="AR32" s="55"/>
      <c r="AS32" s="55"/>
      <c r="AT32" s="55"/>
      <c r="AU32" s="56"/>
      <c r="AV32" s="50"/>
      <c r="AW32" s="83"/>
      <c r="AX32" s="84"/>
      <c r="AY32" s="84"/>
      <c r="AZ32" s="84"/>
      <c r="BA32" s="84"/>
      <c r="BB32" s="85"/>
      <c r="BC32" s="86"/>
      <c r="BD32" s="55"/>
      <c r="BE32" s="55"/>
      <c r="BF32" s="55"/>
      <c r="BG32" s="55"/>
      <c r="BH32" s="55"/>
      <c r="BI32" s="56"/>
      <c r="BJ32" s="50"/>
      <c r="BK32" s="83"/>
      <c r="BL32" s="84"/>
      <c r="BM32" s="84"/>
      <c r="BN32" s="84"/>
      <c r="BO32" s="84"/>
      <c r="BP32" s="85"/>
      <c r="BQ32" s="86"/>
      <c r="BR32" s="55"/>
      <c r="BS32" s="55"/>
      <c r="BT32" s="55"/>
      <c r="BU32" s="55"/>
      <c r="BV32" s="55"/>
      <c r="BW32" s="56"/>
      <c r="BX32" s="49"/>
      <c r="BY32" s="65"/>
      <c r="BZ32" s="66"/>
      <c r="CA32" s="66"/>
      <c r="CB32" s="66"/>
      <c r="CC32" s="66"/>
      <c r="CD32" s="67"/>
      <c r="CE32" s="92"/>
      <c r="CF32" s="55"/>
      <c r="CG32" s="55"/>
      <c r="CH32" s="55"/>
      <c r="CI32" s="55"/>
      <c r="CJ32" s="55"/>
      <c r="CK32" s="56"/>
      <c r="CL32" s="91"/>
    </row>
    <row r="33" spans="2:90" s="52" customFormat="1" ht="14" x14ac:dyDescent="0.15">
      <c r="B33" s="47" t="s">
        <v>74</v>
      </c>
      <c r="C33" s="53">
        <v>0</v>
      </c>
      <c r="D33" s="53"/>
      <c r="E33" s="53"/>
      <c r="F33" s="48">
        <f>C33-D33-E33</f>
        <v>0</v>
      </c>
      <c r="G33" s="93"/>
      <c r="H33" s="70"/>
      <c r="I33" s="70"/>
      <c r="J33" s="70"/>
      <c r="K33" s="70"/>
      <c r="L33" s="71"/>
      <c r="M33" s="99"/>
      <c r="N33" s="81"/>
      <c r="O33" s="55"/>
      <c r="P33" s="55"/>
      <c r="Q33" s="55"/>
      <c r="R33" s="55"/>
      <c r="S33" s="56"/>
      <c r="T33" s="50"/>
      <c r="U33" s="93"/>
      <c r="V33" s="70"/>
      <c r="W33" s="70"/>
      <c r="X33" s="70"/>
      <c r="Y33" s="70"/>
      <c r="Z33" s="71"/>
      <c r="AA33" s="99"/>
      <c r="AB33" s="81"/>
      <c r="AC33" s="55"/>
      <c r="AD33" s="55"/>
      <c r="AE33" s="55"/>
      <c r="AF33" s="55"/>
      <c r="AG33" s="56"/>
      <c r="AH33" s="50"/>
      <c r="AI33" s="93"/>
      <c r="AJ33" s="70"/>
      <c r="AK33" s="70"/>
      <c r="AL33" s="70"/>
      <c r="AM33" s="70"/>
      <c r="AN33" s="71"/>
      <c r="AO33" s="99"/>
      <c r="AP33" s="81"/>
      <c r="AQ33" s="55"/>
      <c r="AR33" s="55"/>
      <c r="AS33" s="55"/>
      <c r="AT33" s="55"/>
      <c r="AU33" s="56"/>
      <c r="AV33" s="50"/>
      <c r="AW33" s="93"/>
      <c r="AX33" s="70"/>
      <c r="AY33" s="70"/>
      <c r="AZ33" s="70"/>
      <c r="BA33" s="70"/>
      <c r="BB33" s="71"/>
      <c r="BC33" s="99"/>
      <c r="BD33" s="81"/>
      <c r="BE33" s="55"/>
      <c r="BF33" s="55"/>
      <c r="BG33" s="55"/>
      <c r="BH33" s="55"/>
      <c r="BI33" s="56"/>
      <c r="BJ33" s="50"/>
      <c r="BK33" s="93"/>
      <c r="BL33" s="70"/>
      <c r="BM33" s="70"/>
      <c r="BN33" s="70"/>
      <c r="BO33" s="70"/>
      <c r="BP33" s="71"/>
      <c r="BQ33" s="99"/>
      <c r="BR33" s="81"/>
      <c r="BS33" s="55"/>
      <c r="BT33" s="55"/>
      <c r="BU33" s="55"/>
      <c r="BV33" s="55"/>
      <c r="BW33" s="56"/>
      <c r="BX33" s="49"/>
      <c r="BY33" s="93"/>
      <c r="BZ33" s="70"/>
      <c r="CA33" s="70"/>
      <c r="CB33" s="70"/>
      <c r="CC33" s="70"/>
      <c r="CD33" s="94"/>
      <c r="CE33" s="99"/>
      <c r="CF33" s="81"/>
      <c r="CG33" s="55"/>
      <c r="CH33" s="55"/>
      <c r="CI33" s="55"/>
      <c r="CJ33" s="55"/>
      <c r="CK33" s="56"/>
      <c r="CL33" s="91"/>
    </row>
  </sheetData>
  <mergeCells count="32">
    <mergeCell ref="CF3:CL3"/>
    <mergeCell ref="CF20:CL20"/>
    <mergeCell ref="BK20:BQ20"/>
    <mergeCell ref="BR20:BX20"/>
    <mergeCell ref="BY3:CE3"/>
    <mergeCell ref="BY20:CE20"/>
    <mergeCell ref="BR3:BX3"/>
    <mergeCell ref="B20:B21"/>
    <mergeCell ref="C20:C21"/>
    <mergeCell ref="D20:D21"/>
    <mergeCell ref="E20:E21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I3:AO3"/>
    <mergeCell ref="AP3:AV3"/>
    <mergeCell ref="AW3:BC3"/>
    <mergeCell ref="BD3:BJ3"/>
    <mergeCell ref="BK3:BQ3"/>
    <mergeCell ref="U3:AA3"/>
    <mergeCell ref="AB3:AH3"/>
    <mergeCell ref="B3:B4"/>
    <mergeCell ref="C3:C4"/>
    <mergeCell ref="D3:D4"/>
    <mergeCell ref="E3:E4"/>
    <mergeCell ref="G3:M3"/>
    <mergeCell ref="N3:T3"/>
  </mergeCells>
  <pageMargins left="0.75" right="0.75" top="1" bottom="1" header="0.5" footer="0.5"/>
  <pageSetup scale="6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University Retention All</vt:lpstr>
      <vt:lpstr>University Retention PELL</vt:lpstr>
      <vt:lpstr>University Retention Stafford</vt:lpstr>
      <vt:lpstr>University Retention Neither</vt:lpstr>
      <vt:lpstr>University Retention Female</vt:lpstr>
      <vt:lpstr>University Retention Male</vt:lpstr>
      <vt:lpstr>University Retention Black</vt:lpstr>
      <vt:lpstr>University Retention Hispanic</vt:lpstr>
      <vt:lpstr>University Retention NativeAmer</vt:lpstr>
      <vt:lpstr>University Retention White</vt:lpstr>
      <vt:lpstr>University Retention PacIsland</vt:lpstr>
      <vt:lpstr>University Retention Intl</vt:lpstr>
      <vt:lpstr>University Retention Mult</vt:lpstr>
      <vt:lpstr>University Retention Asian</vt:lpstr>
      <vt:lpstr>University Retention Other</vt:lpstr>
      <vt:lpstr>University Retention ARCH</vt:lpstr>
      <vt:lpstr>University Retention BA</vt:lpstr>
      <vt:lpstr>University Retention BCHS</vt:lpstr>
      <vt:lpstr>University Retention BME</vt:lpstr>
      <vt:lpstr>University Retention CAE</vt:lpstr>
      <vt:lpstr>University Retention CHEE</vt:lpstr>
      <vt:lpstr>University Retention CS</vt:lpstr>
      <vt:lpstr>University Retention ECE</vt:lpstr>
      <vt:lpstr>University Retention HUM</vt:lpstr>
      <vt:lpstr>University Retention INTM</vt:lpstr>
      <vt:lpstr>University Retention ITM</vt:lpstr>
      <vt:lpstr>University Retention MATH</vt:lpstr>
      <vt:lpstr>University Retention MMAE</vt:lpstr>
      <vt:lpstr>University Retention MTM</vt:lpstr>
      <vt:lpstr>University Retention PHYS</vt:lpstr>
      <vt:lpstr>University Retention PSYC</vt:lpstr>
      <vt:lpstr>University Retention SS</vt:lpstr>
      <vt:lpstr>University Retention Undecided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2015-06-15T22:07:29Z</dcterms:created>
  <dcterms:modified xsi:type="dcterms:W3CDTF">2021-07-01T20:58:48Z</dcterms:modified>
</cp:coreProperties>
</file>